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fedanghun.sharepoint.com/sites/youth_education-NASP/Shared Documents/NASP/Orders/"/>
    </mc:Choice>
  </mc:AlternateContent>
  <xr:revisionPtr revIDLastSave="1234" documentId="8_{D0B74242-2004-45F1-BA26-1C646A56A4A9}" xr6:coauthVersionLast="47" xr6:coauthVersionMax="47" xr10:uidLastSave="{D7D479DE-4F9A-48EF-A63D-35B21D2939EA}"/>
  <bookViews>
    <workbookView xWindow="-120" yWindow="-120" windowWidth="29040" windowHeight="15840" activeTab="1" xr2:uid="{00000000-000D-0000-FFFF-FFFF00000000}"/>
  </bookViews>
  <sheets>
    <sheet name="Totals" sheetId="37" r:id="rId1"/>
    <sheet name="Blank" sheetId="3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37" l="1"/>
  <c r="J52" i="37"/>
  <c r="J50" i="37"/>
  <c r="J49" i="37"/>
  <c r="J95" i="37" l="1"/>
  <c r="J94" i="37"/>
  <c r="J92" i="37"/>
  <c r="J91" i="37"/>
  <c r="J90" i="37"/>
  <c r="J89" i="37"/>
  <c r="J87" i="37"/>
  <c r="J86" i="37"/>
  <c r="J85" i="37"/>
  <c r="J82" i="37"/>
  <c r="J80" i="37"/>
  <c r="J81" i="37"/>
  <c r="J79" i="37"/>
  <c r="J77" i="37"/>
  <c r="J76" i="37"/>
  <c r="J75" i="37"/>
  <c r="J74" i="37"/>
  <c r="J72" i="37"/>
  <c r="J71" i="37"/>
  <c r="J69" i="37"/>
  <c r="J68" i="37"/>
  <c r="J67" i="37"/>
  <c r="J65" i="37"/>
  <c r="J64" i="37"/>
  <c r="J63" i="37"/>
  <c r="J62" i="37"/>
  <c r="J60" i="37"/>
  <c r="J59" i="37"/>
  <c r="J58" i="37"/>
  <c r="J57" i="37"/>
  <c r="J55" i="37"/>
  <c r="J47" i="37"/>
  <c r="J45" i="37"/>
  <c r="J43" i="37"/>
  <c r="J42" i="37"/>
  <c r="J40" i="37"/>
  <c r="J39" i="37"/>
  <c r="J38" i="37"/>
  <c r="J28" i="37"/>
  <c r="J29" i="37"/>
  <c r="J30" i="37"/>
  <c r="J31" i="37"/>
  <c r="J32" i="37"/>
  <c r="J33" i="37"/>
  <c r="J34" i="37"/>
  <c r="J27" i="37"/>
  <c r="J97" i="37" l="1"/>
  <c r="J98" i="37" s="1"/>
  <c r="J99" i="37" s="1"/>
</calcChain>
</file>

<file path=xl/sharedStrings.xml><?xml version="1.0" encoding="utf-8"?>
<sst xmlns="http://schemas.openxmlformats.org/spreadsheetml/2006/main" count="553" uniqueCount="207">
  <si>
    <t>Contact Name:</t>
  </si>
  <si>
    <t>Organization:</t>
  </si>
  <si>
    <t>Ship-To Address:</t>
  </si>
  <si>
    <t>Phone:</t>
  </si>
  <si>
    <t>Bill-To Address:</t>
  </si>
  <si>
    <t>Bows:</t>
  </si>
  <si>
    <t>Qty</t>
  </si>
  <si>
    <t>Price</t>
  </si>
  <si>
    <t>Extended</t>
  </si>
  <si>
    <t>Total</t>
  </si>
  <si>
    <t>E-mail:</t>
  </si>
  <si>
    <t>Compound</t>
  </si>
  <si>
    <t>Genesis</t>
  </si>
  <si>
    <t>Ea</t>
  </si>
  <si>
    <t>Kit</t>
  </si>
  <si>
    <t>Arrows:</t>
  </si>
  <si>
    <t>Bowrack:</t>
  </si>
  <si>
    <t>Repair Kit:</t>
  </si>
  <si>
    <t>Targets 80cm Face:</t>
  </si>
  <si>
    <t>(NO PO Box)</t>
  </si>
  <si>
    <t>(If different)</t>
  </si>
  <si>
    <t>Box</t>
  </si>
  <si>
    <t>Price **</t>
  </si>
  <si>
    <t>*PO Number is REQUIRED if order is not prepaid.</t>
  </si>
  <si>
    <t>VISA / MasterCard:</t>
  </si>
  <si>
    <t>PO Number:</t>
  </si>
  <si>
    <t>Payment accepted by Check, MasterCard, Visa, or Purchase Order:</t>
  </si>
  <si>
    <r>
      <t xml:space="preserve">Hold Up Display </t>
    </r>
    <r>
      <rPr>
        <sz val="10"/>
        <rFont val="Arial"/>
        <family val="2"/>
      </rPr>
      <t>Bowrack (16 bows)</t>
    </r>
  </si>
  <si>
    <t>Right Hand</t>
  </si>
  <si>
    <t>Left Hand</t>
  </si>
  <si>
    <t>Color</t>
  </si>
  <si>
    <t>Part #</t>
  </si>
  <si>
    <t>Blue</t>
  </si>
  <si>
    <t>Red</t>
  </si>
  <si>
    <t>Orange</t>
  </si>
  <si>
    <t>Black</t>
  </si>
  <si>
    <t>Teal</t>
  </si>
  <si>
    <t>Yellow</t>
  </si>
  <si>
    <t>Green</t>
  </si>
  <si>
    <t>Purple</t>
  </si>
  <si>
    <t>Arrow Curtain/Net:</t>
  </si>
  <si>
    <t>OFAH Membership</t>
  </si>
  <si>
    <t>4601 Guthrie Drive</t>
  </si>
  <si>
    <t>Peterborough, ON K9J 8L5</t>
  </si>
  <si>
    <r>
      <t>NASP</t>
    </r>
    <r>
      <rPr>
        <b/>
        <sz val="14"/>
        <rFont val="Calibri"/>
        <family val="2"/>
      </rPr>
      <t>® Equipment Order Form -  Ontario</t>
    </r>
  </si>
  <si>
    <t>Prices as of:</t>
  </si>
  <si>
    <t>Phone: (705) 748-6324</t>
  </si>
  <si>
    <t>Email: nasp@ofah.org</t>
  </si>
  <si>
    <t>www.ofah.org/nasp</t>
  </si>
  <si>
    <t>City Prov PCode:</t>
  </si>
  <si>
    <t>$307/bow</t>
  </si>
  <si>
    <t>$655/box</t>
  </si>
  <si>
    <t>$531/target</t>
  </si>
  <si>
    <t>AR-GEN1820</t>
  </si>
  <si>
    <t>-</t>
  </si>
  <si>
    <t>($CAD)</t>
  </si>
  <si>
    <t>N Nock:</t>
  </si>
  <si>
    <t>(Push in)</t>
  </si>
  <si>
    <t>Points:</t>
  </si>
  <si>
    <t>Adhesive:</t>
  </si>
  <si>
    <t>$8/each</t>
  </si>
  <si>
    <t>UNI Bushings:</t>
  </si>
  <si>
    <t>Bowcases:</t>
  </si>
  <si>
    <t>3D Targets:</t>
  </si>
  <si>
    <t>3D Inserts:</t>
  </si>
  <si>
    <r>
      <rPr>
        <b/>
        <sz val="10"/>
        <rFont val="Arial"/>
        <family val="2"/>
      </rPr>
      <t>Morrell</t>
    </r>
    <r>
      <rPr>
        <sz val="10"/>
        <rFont val="Arial"/>
        <family val="2"/>
      </rPr>
      <t xml:space="preserve"> Replacement Cover both sides</t>
    </r>
  </si>
  <si>
    <t>ARROW &amp; BOW REPAIR</t>
  </si>
  <si>
    <t>AZPF26WH50</t>
  </si>
  <si>
    <t>AZPF26BG50</t>
  </si>
  <si>
    <t>AZPF26YE50</t>
  </si>
  <si>
    <t>AZPF26RD50</t>
  </si>
  <si>
    <t>$14/pack</t>
  </si>
  <si>
    <t>V2 Push-in Green N Nock, 12/pack</t>
  </si>
  <si>
    <t>V2 Push-in Red N Nock, 12/pack</t>
  </si>
  <si>
    <t>V2 Push-in White N Nock, 12/pack</t>
  </si>
  <si>
    <t>V2 Push-in Yellow N Nock, 12/pack</t>
  </si>
  <si>
    <t>EANKNRD</t>
  </si>
  <si>
    <t>EANKNWH</t>
  </si>
  <si>
    <t>EANKNGR</t>
  </si>
  <si>
    <t>EANKNYL</t>
  </si>
  <si>
    <t>$15/pack</t>
  </si>
  <si>
    <t>$9/pack</t>
  </si>
  <si>
    <t>EAPT1820</t>
  </si>
  <si>
    <t>EAPT1820C</t>
  </si>
  <si>
    <t>$49/pack</t>
  </si>
  <si>
    <t>BO-301016</t>
  </si>
  <si>
    <t>$37/each</t>
  </si>
  <si>
    <t>BO-1317</t>
  </si>
  <si>
    <t>$27/each</t>
  </si>
  <si>
    <t xml:space="preserve">CARTEL FLETCHING JIG   </t>
  </si>
  <si>
    <t>RG-A2012BK</t>
  </si>
  <si>
    <t>CL-466001</t>
  </si>
  <si>
    <t>CL-466008</t>
  </si>
  <si>
    <t>BO-1306</t>
  </si>
  <si>
    <t>$10/each</t>
  </si>
  <si>
    <t>$15/each</t>
  </si>
  <si>
    <t>$57/each</t>
  </si>
  <si>
    <t>EAUB1820</t>
  </si>
  <si>
    <t>$18/pack</t>
  </si>
  <si>
    <t>Tools:</t>
  </si>
  <si>
    <t>Standard Maintenance Kit</t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</si>
  <si>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6 dzn (4 colours)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</si>
  <si>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3 dzn (black)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</si>
  <si>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Aluminum 3 dzn (teal)</t>
    </r>
  </si>
  <si>
    <t>ARGENKP36</t>
  </si>
  <si>
    <t>ARGENTP36</t>
  </si>
  <si>
    <t>$60/each</t>
  </si>
  <si>
    <t>MWZS9414</t>
  </si>
  <si>
    <t>MWZCG3714</t>
  </si>
  <si>
    <t>MWBG20014</t>
  </si>
  <si>
    <t>MWBG20015</t>
  </si>
  <si>
    <t>$52/each</t>
  </si>
  <si>
    <t>$29/each</t>
  </si>
  <si>
    <t>$14/each</t>
  </si>
  <si>
    <t>$328/box</t>
  </si>
  <si>
    <t>$744/net</t>
  </si>
  <si>
    <t>$597/each</t>
  </si>
  <si>
    <t>$289/kit</t>
  </si>
  <si>
    <r>
      <t>Morrell</t>
    </r>
    <r>
      <rPr>
        <sz val="10"/>
        <rFont val="Arial"/>
        <family val="2"/>
      </rPr>
      <t xml:space="preserve"> 33" Eternity Target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w/ wheels</t>
    </r>
  </si>
  <si>
    <t>PL110900</t>
  </si>
  <si>
    <t>EABCFGBL</t>
  </si>
  <si>
    <t>EABCFGRD</t>
  </si>
  <si>
    <t>$67/each</t>
  </si>
  <si>
    <t>$58/each</t>
  </si>
  <si>
    <t>MKBT50455</t>
  </si>
  <si>
    <t>MKBT50460</t>
  </si>
  <si>
    <t>MKBT20125</t>
  </si>
  <si>
    <t>$252/each</t>
  </si>
  <si>
    <t>$240/each</t>
  </si>
  <si>
    <t>$371/each</t>
  </si>
  <si>
    <t>3D Challenger Deer Target (stand not included)</t>
  </si>
  <si>
    <t>3D Intruder Deer Target (stand not included)</t>
  </si>
  <si>
    <t>3D Aimrite Bear Target (stand not included)</t>
  </si>
  <si>
    <t>3D Intruder Deer Replacement Core</t>
  </si>
  <si>
    <t>3D Aimrite Bear Replacement Core</t>
  </si>
  <si>
    <t>$73/each</t>
  </si>
  <si>
    <t>$93/each</t>
  </si>
  <si>
    <t>MKBT51440</t>
  </si>
  <si>
    <t>3D Alert Turkey Target (stand not included)</t>
  </si>
  <si>
    <t>$216/each</t>
  </si>
  <si>
    <t>MKBT50201</t>
  </si>
  <si>
    <t>MKBT50461</t>
  </si>
  <si>
    <t>MKBT53121</t>
  </si>
  <si>
    <t>Bow Parts:</t>
  </si>
  <si>
    <r>
      <t>Stringshot</t>
    </r>
    <r>
      <rPr>
        <sz val="10"/>
        <rFont val="Arial"/>
        <family val="2"/>
      </rPr>
      <t xml:space="preserve"> 30' x 9' Net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White</t>
    </r>
  </si>
  <si>
    <t>SPB4030</t>
  </si>
  <si>
    <t>MO108</t>
  </si>
  <si>
    <t>MO108RC</t>
  </si>
  <si>
    <t>HLHD16</t>
  </si>
  <si>
    <t>ACCESSORIES</t>
  </si>
  <si>
    <t>Vanes (2.7"x.50") White 50/pack</t>
  </si>
  <si>
    <t>Vanes (2.7"x.50") Green 50/pack</t>
  </si>
  <si>
    <t>Vanes (2.7"x.50") Yellow 50/pack</t>
  </si>
  <si>
    <t>Vanes (2.7"x.50") Red 50/pack</t>
  </si>
  <si>
    <t>Insert Adhesive 1 oz</t>
  </si>
  <si>
    <t>MWGL20YL</t>
  </si>
  <si>
    <t>MWGL20TE</t>
  </si>
  <si>
    <t>MWGL20BK</t>
  </si>
  <si>
    <t>MWGL20BL</t>
  </si>
  <si>
    <t>MWGL20GR</t>
  </si>
  <si>
    <t>MWGL20OR</t>
  </si>
  <si>
    <t>MWGL20PR</t>
  </si>
  <si>
    <t>MWGL20RD</t>
  </si>
  <si>
    <t>MWGR20BK</t>
  </si>
  <si>
    <t>MWGR20BL</t>
  </si>
  <si>
    <t>MWGR20GR</t>
  </si>
  <si>
    <t>MWGR20OR</t>
  </si>
  <si>
    <t>MWGR20PR</t>
  </si>
  <si>
    <t>MWGR20RD</t>
  </si>
  <si>
    <t>MWGR20TE</t>
  </si>
  <si>
    <t>MWGR20YL</t>
  </si>
  <si>
    <r>
      <rPr>
        <b/>
        <sz val="10"/>
        <rFont val="Arial"/>
        <family val="2"/>
      </rPr>
      <t>Cartel</t>
    </r>
    <r>
      <rPr>
        <sz val="10"/>
        <rFont val="Arial"/>
        <family val="2"/>
      </rPr>
      <t xml:space="preserve"> Fletching Jig   </t>
    </r>
  </si>
  <si>
    <r>
      <rPr>
        <b/>
        <sz val="10"/>
        <rFont val="Arial"/>
        <family val="2"/>
      </rPr>
      <t>Cartel</t>
    </r>
    <r>
      <rPr>
        <sz val="10"/>
        <rFont val="Arial"/>
        <family val="2"/>
      </rPr>
      <t xml:space="preserve"> Bow Square</t>
    </r>
  </si>
  <si>
    <r>
      <rPr>
        <b/>
        <sz val="10"/>
        <rFont val="Arial"/>
        <family val="2"/>
      </rPr>
      <t xml:space="preserve">Ragim </t>
    </r>
    <r>
      <rPr>
        <sz val="10"/>
        <rFont val="Arial"/>
        <family val="2"/>
      </rPr>
      <t xml:space="preserve">Armguard Black </t>
    </r>
  </si>
  <si>
    <r>
      <rPr>
        <b/>
        <sz val="10"/>
        <rFont val="Arial"/>
        <family val="2"/>
      </rPr>
      <t xml:space="preserve">Blazer Bond </t>
    </r>
    <r>
      <rPr>
        <sz val="10"/>
        <rFont val="Arial"/>
        <family val="2"/>
      </rPr>
      <t>Vane Adhesive  1 oz</t>
    </r>
  </si>
  <si>
    <r>
      <rPr>
        <b/>
        <sz val="10"/>
        <rFont val="Arial"/>
        <family val="2"/>
      </rPr>
      <t>Tex-tite</t>
    </r>
    <r>
      <rPr>
        <sz val="10"/>
        <rFont val="Arial"/>
        <family val="2"/>
      </rPr>
      <t xml:space="preserve"> Bowstring Wax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</si>
  <si>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Bowstring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</si>
  <si>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Cable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</si>
  <si>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- RH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</si>
  <si>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Arrow Rest - LH</t>
    </r>
  </si>
  <si>
    <r>
      <rPr>
        <b/>
        <sz val="10"/>
        <rFont val="Arial"/>
        <family val="2"/>
      </rPr>
      <t>Plano</t>
    </r>
    <r>
      <rPr>
        <sz val="10"/>
        <rFont val="Arial"/>
        <family val="2"/>
      </rPr>
      <t xml:space="preserve"> 1 bow Bowcase - Hard - Black</t>
    </r>
  </si>
  <si>
    <r>
      <rPr>
        <b/>
        <sz val="10"/>
        <rFont val="Arial"/>
        <family val="2"/>
      </rPr>
      <t>Genesis</t>
    </r>
    <r>
      <rPr>
        <sz val="10"/>
        <rFont val="Arial"/>
        <family val="2"/>
      </rPr>
      <t xml:space="preserve"> 1 bow Bowcase - Soft - Blue</t>
    </r>
  </si>
  <si>
    <r>
      <rPr>
        <b/>
        <sz val="10"/>
        <rFont val="Arial"/>
        <family val="2"/>
      </rPr>
      <t xml:space="preserve">Genesis </t>
    </r>
    <r>
      <rPr>
        <sz val="10"/>
        <rFont val="Arial"/>
        <family val="2"/>
      </rPr>
      <t>1 bow Bowcase - Soft - Red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</si>
  <si>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UNI Bushings, 12/pack</t>
    </r>
  </si>
  <si>
    <t>Shipping</t>
  </si>
  <si>
    <t>HST (13%)</t>
  </si>
  <si>
    <t>Subtotal</t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</si>
  <si>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Points, 100/pack</t>
    </r>
  </si>
  <si>
    <r>
      <rPr>
        <b/>
        <sz val="10"/>
        <rFont val="Arial"/>
        <family val="2"/>
      </rPr>
      <t>Easton</t>
    </r>
    <r>
      <rPr>
        <sz val="10"/>
        <rFont val="Arial"/>
        <family val="2"/>
      </rPr>
      <t xml:space="preserve"> 1820 Points, 12/pack</t>
    </r>
  </si>
  <si>
    <t>*** BY SUBMITTING AN ORDER TO NASP YOU AGREE THESE ITEMS WILL STAY PROPERTY OF THE ORGANIZATION AND WILL NOT BE RESOLD ***</t>
  </si>
  <si>
    <t>Fletchings/ Vanes:</t>
  </si>
  <si>
    <t>TBD</t>
  </si>
  <si>
    <r>
      <t>NASP</t>
    </r>
    <r>
      <rPr>
        <b/>
        <sz val="14"/>
        <rFont val="Calibri"/>
        <family val="2"/>
      </rPr>
      <t>® Extra Equipment Order Form -  Ontario</t>
    </r>
  </si>
  <si>
    <t>Banners:</t>
  </si>
  <si>
    <r>
      <t xml:space="preserve">NASP </t>
    </r>
    <r>
      <rPr>
        <sz val="10"/>
        <rFont val="Arial"/>
        <family val="2"/>
      </rPr>
      <t>"11 Steps to Proper Archery Form"</t>
    </r>
  </si>
  <si>
    <r>
      <t xml:space="preserve">NASP </t>
    </r>
    <r>
      <rPr>
        <sz val="10"/>
        <rFont val="Arial"/>
        <family val="2"/>
      </rPr>
      <t>"Proper Draw Length"</t>
    </r>
  </si>
  <si>
    <t>BAI Package:</t>
  </si>
  <si>
    <t>Replacement BAI Package w/ manual</t>
  </si>
  <si>
    <t>$70/each</t>
  </si>
  <si>
    <t>$30/each</t>
  </si>
  <si>
    <t>Targets 
80cm Face:</t>
  </si>
  <si>
    <r>
      <rPr>
        <b/>
        <sz val="10"/>
        <rFont val="Arial"/>
        <family val="2"/>
      </rPr>
      <t xml:space="preserve">Ragim </t>
    </r>
    <r>
      <rPr>
        <sz val="10"/>
        <rFont val="Arial"/>
        <family val="2"/>
      </rPr>
      <t xml:space="preserve">Armguard - Black </t>
    </r>
  </si>
  <si>
    <t>3D Challenger Deer Replacement Core</t>
  </si>
  <si>
    <t xml:space="preserve">Please return this form via email. </t>
  </si>
  <si>
    <t>Call 705-748-6324 x215 for accounts payable.</t>
  </si>
  <si>
    <t>If your selected bow colour is out of stock, may we ship a different colour? (Yes/No)</t>
  </si>
  <si>
    <t>SHIPPING…quotes to remote and far north communities will be provided when requested.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</si>
</sst>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Calibri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.5"/>
      <name val="Arial"/>
      <family val="2"/>
    </font>
    <font>
      <u/>
      <sz val="12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4" xfId="0" applyBorder="1"/>
    <xf numFmtId="0" fontId="4" fillId="3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" fillId="0" borderId="0" xfId="1" applyAlignment="1" applyProtection="1">
      <alignment horizontal="right"/>
    </xf>
    <xf numFmtId="0" fontId="9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1" xfId="0" applyFont="1" applyBorder="1"/>
    <xf numFmtId="0" fontId="4" fillId="0" borderId="7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6" fillId="0" borderId="1" xfId="0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2" fillId="5" borderId="0" xfId="0" applyFont="1" applyFill="1"/>
    <xf numFmtId="164" fontId="0" fillId="0" borderId="0" xfId="0" applyNumberFormat="1" applyAlignment="1">
      <alignment horizontal="right"/>
    </xf>
    <xf numFmtId="164" fontId="0" fillId="0" borderId="20" xfId="0" applyNumberFormat="1" applyBorder="1"/>
    <xf numFmtId="0" fontId="0" fillId="2" borderId="0" xfId="0" applyFill="1"/>
    <xf numFmtId="49" fontId="4" fillId="0" borderId="0" xfId="0" applyNumberFormat="1" applyFont="1"/>
    <xf numFmtId="16" fontId="4" fillId="0" borderId="0" xfId="0" applyNumberFormat="1" applyFont="1"/>
    <xf numFmtId="49" fontId="2" fillId="0" borderId="0" xfId="0" applyNumberFormat="1" applyFont="1"/>
    <xf numFmtId="0" fontId="2" fillId="0" borderId="15" xfId="0" applyFont="1" applyBorder="1" applyAlignment="1">
      <alignment horizontal="right" vertical="top"/>
    </xf>
    <xf numFmtId="49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6" fillId="2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1" applyAlignment="1" applyProtection="1">
      <alignment horizontal="right"/>
    </xf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2" fillId="0" borderId="15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12" fillId="0" borderId="0" xfId="1" applyFont="1" applyAlignment="1" applyProtection="1">
      <alignment horizontal="right"/>
    </xf>
    <xf numFmtId="49" fontId="4" fillId="0" borderId="2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fah.org/n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fah.org/n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A644-7DAB-477F-B4A9-50CCC0F71854}">
  <dimension ref="A1:L103"/>
  <sheetViews>
    <sheetView topLeftCell="A65" zoomScale="85" zoomScaleNormal="85" workbookViewId="0">
      <selection activeCell="G85" sqref="G85"/>
    </sheetView>
  </sheetViews>
  <sheetFormatPr defaultRowHeight="12.75" x14ac:dyDescent="0.2"/>
  <cols>
    <col min="1" max="1" width="13.7109375" customWidth="1"/>
    <col min="2" max="2" width="12.5703125" customWidth="1"/>
    <col min="3" max="3" width="11.28515625" customWidth="1"/>
    <col min="4" max="4" width="6.7109375" customWidth="1"/>
    <col min="5" max="5" width="3" customWidth="1"/>
    <col min="6" max="6" width="13.5703125" customWidth="1"/>
    <col min="7" max="7" width="7" customWidth="1"/>
    <col min="8" max="8" width="5.85546875" customWidth="1"/>
    <col min="9" max="9" width="13" customWidth="1"/>
    <col min="10" max="10" width="9.5703125" customWidth="1"/>
  </cols>
  <sheetData>
    <row r="1" spans="1:10" ht="18.75" x14ac:dyDescent="0.3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5.0999999999999996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6" t="s">
        <v>41</v>
      </c>
      <c r="D3" s="69" t="s">
        <v>45</v>
      </c>
      <c r="E3" s="69"/>
      <c r="F3" s="69"/>
      <c r="G3" s="69"/>
      <c r="H3" s="16"/>
      <c r="I3" s="7"/>
      <c r="J3" s="26" t="s">
        <v>46</v>
      </c>
    </row>
    <row r="4" spans="1:10" ht="15.75" x14ac:dyDescent="0.25">
      <c r="A4" s="16" t="s">
        <v>42</v>
      </c>
      <c r="D4" s="70">
        <v>45883</v>
      </c>
      <c r="E4" s="70"/>
      <c r="F4" s="70"/>
      <c r="G4" s="70"/>
      <c r="H4" s="16"/>
      <c r="I4" s="7"/>
      <c r="J4" s="26" t="s">
        <v>47</v>
      </c>
    </row>
    <row r="5" spans="1:10" ht="15.75" x14ac:dyDescent="0.25">
      <c r="A5" s="16" t="s">
        <v>43</v>
      </c>
      <c r="D5" s="16"/>
      <c r="E5" s="16"/>
      <c r="F5" s="16"/>
      <c r="H5" s="16"/>
      <c r="I5" s="16"/>
      <c r="J5" s="40" t="s">
        <v>48</v>
      </c>
    </row>
    <row r="6" spans="1:10" ht="13.5" customHeight="1" x14ac:dyDescent="0.25">
      <c r="D6" s="23"/>
      <c r="E6" s="23"/>
      <c r="F6" s="23"/>
      <c r="G6" s="71"/>
      <c r="H6" s="72"/>
      <c r="I6" s="72"/>
      <c r="J6" s="72"/>
    </row>
    <row r="7" spans="1:10" ht="6.75" customHeight="1" x14ac:dyDescent="0.25">
      <c r="A7" s="9"/>
      <c r="C7" s="7"/>
      <c r="D7" s="7"/>
      <c r="E7" s="7"/>
      <c r="F7" s="23"/>
      <c r="G7" s="17"/>
      <c r="H7" s="17"/>
      <c r="I7" s="17"/>
      <c r="J7" s="17"/>
    </row>
    <row r="8" spans="1:10" ht="18.95" customHeight="1" x14ac:dyDescent="0.2">
      <c r="A8" s="9" t="s">
        <v>1</v>
      </c>
      <c r="B8" s="21"/>
      <c r="C8" s="6"/>
      <c r="D8" s="6"/>
      <c r="E8" s="6"/>
      <c r="G8" s="12" t="s">
        <v>4</v>
      </c>
      <c r="H8" s="6"/>
      <c r="I8" s="6"/>
      <c r="J8" s="6"/>
    </row>
    <row r="9" spans="1:10" ht="18.95" customHeight="1" x14ac:dyDescent="0.2">
      <c r="A9" s="9" t="s">
        <v>0</v>
      </c>
      <c r="B9" s="22"/>
      <c r="C9" s="6"/>
      <c r="D9" s="8"/>
      <c r="E9" s="8"/>
      <c r="G9" s="12" t="s">
        <v>20</v>
      </c>
      <c r="H9" s="6"/>
      <c r="I9" s="6"/>
    </row>
    <row r="10" spans="1:10" ht="18.95" customHeight="1" x14ac:dyDescent="0.2">
      <c r="A10" s="9" t="s">
        <v>2</v>
      </c>
      <c r="B10" s="22"/>
      <c r="C10" s="6"/>
      <c r="D10" s="8"/>
      <c r="E10" s="6"/>
      <c r="G10" s="12" t="s">
        <v>49</v>
      </c>
      <c r="H10" s="20"/>
      <c r="I10" s="8"/>
      <c r="J10" s="8"/>
    </row>
    <row r="11" spans="1:10" ht="18.95" customHeight="1" x14ac:dyDescent="0.2">
      <c r="A11" s="1" t="s">
        <v>19</v>
      </c>
      <c r="B11" s="22"/>
      <c r="C11" s="6"/>
      <c r="D11" s="8"/>
      <c r="E11" s="8"/>
      <c r="G11" s="12" t="s">
        <v>3</v>
      </c>
      <c r="H11" s="6"/>
      <c r="I11" s="6"/>
    </row>
    <row r="12" spans="1:10" ht="18.95" customHeight="1" x14ac:dyDescent="0.2">
      <c r="A12" s="9" t="s">
        <v>49</v>
      </c>
      <c r="B12" s="22"/>
      <c r="C12" s="6"/>
      <c r="D12" s="6"/>
      <c r="E12" s="8"/>
      <c r="G12" s="12" t="s">
        <v>10</v>
      </c>
      <c r="H12" s="6"/>
      <c r="I12" s="6"/>
      <c r="J12" s="8"/>
    </row>
    <row r="13" spans="1:10" ht="18.95" customHeight="1" x14ac:dyDescent="0.2">
      <c r="A13" s="9"/>
      <c r="B13" s="9"/>
      <c r="C13" s="9"/>
      <c r="D13" s="9"/>
      <c r="E13" s="9"/>
    </row>
    <row r="14" spans="1:10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15" t="s">
        <v>26</v>
      </c>
      <c r="B15" s="9"/>
      <c r="C15" s="9"/>
      <c r="D15" s="9"/>
      <c r="E15" s="9"/>
      <c r="F15" s="9"/>
      <c r="G15" s="9"/>
      <c r="J15" s="9"/>
    </row>
    <row r="16" spans="1:10" ht="6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8.95" customHeight="1" x14ac:dyDescent="0.2">
      <c r="A17" s="9" t="s">
        <v>25</v>
      </c>
      <c r="B17" s="11"/>
      <c r="C17" s="11"/>
      <c r="D17" s="9"/>
      <c r="E17" s="9"/>
      <c r="H17" s="12" t="s">
        <v>24</v>
      </c>
      <c r="I17" s="56"/>
    </row>
    <row r="18" spans="1:10" ht="18.95" customHeight="1" x14ac:dyDescent="0.2">
      <c r="A18" s="1" t="s">
        <v>23</v>
      </c>
      <c r="B18" s="9"/>
      <c r="C18" s="9"/>
      <c r="D18" s="9"/>
      <c r="E18" s="9"/>
      <c r="H18" s="57"/>
      <c r="I18" s="12"/>
      <c r="J18" s="60" t="s">
        <v>204</v>
      </c>
    </row>
    <row r="19" spans="1:10" x14ac:dyDescent="0.2">
      <c r="A19" s="9"/>
      <c r="B19" s="9"/>
      <c r="C19" s="9"/>
      <c r="D19" s="9"/>
      <c r="E19" s="9"/>
      <c r="F19" s="9"/>
      <c r="H19" s="9"/>
      <c r="I19" s="9"/>
      <c r="J19" s="12"/>
    </row>
    <row r="20" spans="1:1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5.0999999999999996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x14ac:dyDescent="0.25">
      <c r="A22" s="73" t="s">
        <v>203</v>
      </c>
      <c r="B22" s="73"/>
      <c r="C22" s="73"/>
      <c r="D22" s="73"/>
      <c r="E22" s="73"/>
      <c r="F22" s="73"/>
      <c r="G22" s="73"/>
      <c r="H22" s="73"/>
      <c r="I22" s="73"/>
      <c r="J22" s="73"/>
    </row>
    <row r="23" spans="1:10" ht="15.75" customHeight="1" x14ac:dyDescent="0.25">
      <c r="A23" s="74" t="s">
        <v>206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10" ht="16.5" thickBo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">
      <c r="A25" s="9"/>
      <c r="B25" s="5"/>
      <c r="C25" s="64" t="s">
        <v>28</v>
      </c>
      <c r="D25" s="65"/>
      <c r="E25" s="5"/>
      <c r="F25" s="66" t="s">
        <v>29</v>
      </c>
      <c r="G25" s="67"/>
      <c r="H25" s="9"/>
      <c r="I25" s="5" t="s">
        <v>22</v>
      </c>
      <c r="J25" s="5" t="s">
        <v>8</v>
      </c>
    </row>
    <row r="26" spans="1:10" x14ac:dyDescent="0.2">
      <c r="A26" s="9"/>
      <c r="B26" s="5" t="s">
        <v>30</v>
      </c>
      <c r="C26" s="28" t="s">
        <v>31</v>
      </c>
      <c r="D26" s="29" t="s">
        <v>6</v>
      </c>
      <c r="E26" s="27"/>
      <c r="F26" s="30" t="s">
        <v>31</v>
      </c>
      <c r="G26" s="31" t="s">
        <v>6</v>
      </c>
      <c r="I26" s="41" t="s">
        <v>55</v>
      </c>
      <c r="J26" s="5" t="s">
        <v>7</v>
      </c>
    </row>
    <row r="27" spans="1:10" ht="15.95" customHeight="1" x14ac:dyDescent="0.2">
      <c r="A27" s="2" t="s">
        <v>12</v>
      </c>
      <c r="B27" s="32" t="s">
        <v>35</v>
      </c>
      <c r="C27" s="50" t="s">
        <v>163</v>
      </c>
      <c r="D27" s="33"/>
      <c r="E27" s="20"/>
      <c r="F27" s="51" t="s">
        <v>157</v>
      </c>
      <c r="G27" s="34"/>
      <c r="H27" s="35" t="s">
        <v>13</v>
      </c>
      <c r="I27" s="14" t="s">
        <v>50</v>
      </c>
      <c r="J27" s="3">
        <f>(D27+G27)*307</f>
        <v>0</v>
      </c>
    </row>
    <row r="28" spans="1:10" ht="15.95" customHeight="1" x14ac:dyDescent="0.2">
      <c r="A28" s="2" t="s">
        <v>11</v>
      </c>
      <c r="B28" s="32" t="s">
        <v>32</v>
      </c>
      <c r="C28" s="50" t="s">
        <v>164</v>
      </c>
      <c r="D28" s="33"/>
      <c r="E28" s="20"/>
      <c r="F28" s="51" t="s">
        <v>158</v>
      </c>
      <c r="G28" s="34"/>
      <c r="H28" s="35" t="s">
        <v>13</v>
      </c>
      <c r="I28" s="14" t="s">
        <v>50</v>
      </c>
      <c r="J28" s="3">
        <f t="shared" ref="J28:J34" si="0">(D28+G28)*307</f>
        <v>0</v>
      </c>
    </row>
    <row r="29" spans="1:10" ht="15.95" customHeight="1" x14ac:dyDescent="0.2">
      <c r="A29" s="2" t="s">
        <v>5</v>
      </c>
      <c r="B29" s="32" t="s">
        <v>38</v>
      </c>
      <c r="C29" s="50" t="s">
        <v>165</v>
      </c>
      <c r="D29" s="33"/>
      <c r="E29" s="20"/>
      <c r="F29" s="51" t="s">
        <v>159</v>
      </c>
      <c r="G29" s="34"/>
      <c r="H29" s="35" t="s">
        <v>13</v>
      </c>
      <c r="I29" s="14" t="s">
        <v>50</v>
      </c>
      <c r="J29" s="3">
        <f t="shared" si="0"/>
        <v>0</v>
      </c>
    </row>
    <row r="30" spans="1:10" ht="15.95" customHeight="1" x14ac:dyDescent="0.2">
      <c r="A30" s="9"/>
      <c r="B30" s="32" t="s">
        <v>34</v>
      </c>
      <c r="C30" s="50" t="s">
        <v>166</v>
      </c>
      <c r="D30" s="33"/>
      <c r="E30" s="20"/>
      <c r="F30" s="51" t="s">
        <v>160</v>
      </c>
      <c r="G30" s="34"/>
      <c r="H30" s="35" t="s">
        <v>13</v>
      </c>
      <c r="I30" s="14" t="s">
        <v>50</v>
      </c>
      <c r="J30" s="3">
        <f t="shared" si="0"/>
        <v>0</v>
      </c>
    </row>
    <row r="31" spans="1:10" ht="15.95" customHeight="1" x14ac:dyDescent="0.2">
      <c r="A31" s="9"/>
      <c r="B31" s="32" t="s">
        <v>39</v>
      </c>
      <c r="C31" s="50" t="s">
        <v>167</v>
      </c>
      <c r="D31" s="33"/>
      <c r="E31" s="20"/>
      <c r="F31" s="51" t="s">
        <v>161</v>
      </c>
      <c r="G31" s="34"/>
      <c r="H31" s="35" t="s">
        <v>13</v>
      </c>
      <c r="I31" s="14" t="s">
        <v>50</v>
      </c>
      <c r="J31" s="3">
        <f t="shared" si="0"/>
        <v>0</v>
      </c>
    </row>
    <row r="32" spans="1:10" ht="15.95" customHeight="1" x14ac:dyDescent="0.2">
      <c r="A32" s="9"/>
      <c r="B32" s="32" t="s">
        <v>33</v>
      </c>
      <c r="C32" s="50" t="s">
        <v>168</v>
      </c>
      <c r="D32" s="33"/>
      <c r="E32" s="20"/>
      <c r="F32" s="51" t="s">
        <v>162</v>
      </c>
      <c r="G32" s="34"/>
      <c r="H32" s="35" t="s">
        <v>13</v>
      </c>
      <c r="I32" s="14" t="s">
        <v>50</v>
      </c>
      <c r="J32" s="3">
        <f t="shared" si="0"/>
        <v>0</v>
      </c>
    </row>
    <row r="33" spans="1:12" ht="15.95" customHeight="1" x14ac:dyDescent="0.2">
      <c r="A33" s="9"/>
      <c r="B33" s="32" t="s">
        <v>36</v>
      </c>
      <c r="C33" s="50" t="s">
        <v>169</v>
      </c>
      <c r="D33" s="33"/>
      <c r="E33" s="20"/>
      <c r="F33" s="51" t="s">
        <v>156</v>
      </c>
      <c r="G33" s="34"/>
      <c r="H33" s="35" t="s">
        <v>13</v>
      </c>
      <c r="I33" s="14" t="s">
        <v>50</v>
      </c>
      <c r="J33" s="3">
        <f t="shared" si="0"/>
        <v>0</v>
      </c>
    </row>
    <row r="34" spans="1:12" ht="15.95" customHeight="1" x14ac:dyDescent="0.2">
      <c r="A34" s="9"/>
      <c r="B34" s="32" t="s">
        <v>37</v>
      </c>
      <c r="C34" s="50" t="s">
        <v>170</v>
      </c>
      <c r="D34" s="33"/>
      <c r="E34" s="20"/>
      <c r="F34" s="51" t="s">
        <v>155</v>
      </c>
      <c r="G34" s="34"/>
      <c r="H34" s="35" t="s">
        <v>13</v>
      </c>
      <c r="I34" s="14" t="s">
        <v>50</v>
      </c>
      <c r="J34" s="3">
        <f t="shared" si="0"/>
        <v>0</v>
      </c>
    </row>
    <row r="35" spans="1:12" ht="5.0999999999999996" customHeight="1" x14ac:dyDescent="0.2">
      <c r="A35" s="9"/>
      <c r="B35" s="13"/>
      <c r="C35" s="9"/>
      <c r="D35" s="10"/>
      <c r="E35" s="10"/>
      <c r="F35" s="10"/>
      <c r="G35" s="37"/>
      <c r="H35" s="13"/>
      <c r="I35" s="13"/>
      <c r="J35" s="4"/>
    </row>
    <row r="36" spans="1:12" ht="18.95" customHeight="1" x14ac:dyDescent="0.2">
      <c r="A36" s="55"/>
      <c r="B36" s="55"/>
      <c r="C36" s="62"/>
      <c r="D36" s="62"/>
      <c r="E36" s="62"/>
      <c r="F36" s="62"/>
      <c r="G36" s="62"/>
      <c r="H36" s="62"/>
      <c r="I36" s="61" t="s">
        <v>205</v>
      </c>
      <c r="J36" s="63"/>
      <c r="K36" s="9"/>
      <c r="L36" s="9"/>
    </row>
    <row r="37" spans="1:12" ht="18.95" customHeight="1" x14ac:dyDescent="0.2">
      <c r="E37" s="9"/>
      <c r="F37" s="9"/>
      <c r="G37" s="9"/>
      <c r="H37" s="9"/>
      <c r="I37" s="9"/>
      <c r="J37" s="9"/>
      <c r="K37" s="9"/>
      <c r="L37" s="9"/>
    </row>
    <row r="38" spans="1:12" ht="15.95" customHeight="1" x14ac:dyDescent="0.2">
      <c r="A38" s="2" t="s">
        <v>15</v>
      </c>
      <c r="B38" s="42" t="s">
        <v>53</v>
      </c>
      <c r="C38" s="75" t="s">
        <v>101</v>
      </c>
      <c r="D38" s="76"/>
      <c r="E38" s="76"/>
      <c r="F38" s="77"/>
      <c r="G38" s="38"/>
      <c r="H38" s="14" t="s">
        <v>21</v>
      </c>
      <c r="I38" s="14" t="s">
        <v>51</v>
      </c>
      <c r="J38" s="3">
        <f>G38*655</f>
        <v>0</v>
      </c>
    </row>
    <row r="39" spans="1:12" ht="15.95" customHeight="1" x14ac:dyDescent="0.2">
      <c r="A39" s="2"/>
      <c r="B39" s="43" t="s">
        <v>105</v>
      </c>
      <c r="C39" s="75" t="s">
        <v>103</v>
      </c>
      <c r="D39" s="76"/>
      <c r="E39" s="76"/>
      <c r="F39" s="77"/>
      <c r="G39" s="38"/>
      <c r="H39" s="14" t="s">
        <v>21</v>
      </c>
      <c r="I39" s="14" t="s">
        <v>114</v>
      </c>
      <c r="J39" s="3">
        <f>G39*328</f>
        <v>0</v>
      </c>
    </row>
    <row r="40" spans="1:12" ht="15.95" customHeight="1" x14ac:dyDescent="0.2">
      <c r="A40" s="2"/>
      <c r="B40" s="43" t="s">
        <v>104</v>
      </c>
      <c r="C40" s="75" t="s">
        <v>102</v>
      </c>
      <c r="D40" s="76"/>
      <c r="E40" s="76"/>
      <c r="F40" s="77"/>
      <c r="G40" s="38"/>
      <c r="H40" s="14" t="s">
        <v>21</v>
      </c>
      <c r="I40" s="14" t="s">
        <v>114</v>
      </c>
      <c r="J40" s="3">
        <f>G40*328</f>
        <v>0</v>
      </c>
    </row>
    <row r="41" spans="1:12" ht="5.0999999999999996" customHeight="1" x14ac:dyDescent="0.2">
      <c r="A41" s="2"/>
      <c r="B41" s="13"/>
      <c r="C41" s="9"/>
      <c r="D41" s="10"/>
      <c r="E41" s="10"/>
      <c r="F41" s="10"/>
      <c r="G41" s="37"/>
      <c r="H41" s="13"/>
      <c r="I41" s="13"/>
      <c r="J41" s="4"/>
    </row>
    <row r="42" spans="1:12" ht="15.95" customHeight="1" x14ac:dyDescent="0.2">
      <c r="A42" s="78" t="s">
        <v>18</v>
      </c>
      <c r="B42" s="42" t="s">
        <v>146</v>
      </c>
      <c r="C42" s="79" t="s">
        <v>118</v>
      </c>
      <c r="D42" s="80"/>
      <c r="E42" s="80"/>
      <c r="F42" s="81"/>
      <c r="G42" s="38"/>
      <c r="H42" s="14" t="s">
        <v>13</v>
      </c>
      <c r="I42" s="14" t="s">
        <v>52</v>
      </c>
      <c r="J42" s="3">
        <f>G42*531</f>
        <v>0</v>
      </c>
    </row>
    <row r="43" spans="1:12" ht="15.95" customHeight="1" x14ac:dyDescent="0.2">
      <c r="A43" s="78"/>
      <c r="B43" s="42" t="s">
        <v>147</v>
      </c>
      <c r="C43" s="82" t="s">
        <v>65</v>
      </c>
      <c r="D43" s="83"/>
      <c r="E43" s="83"/>
      <c r="F43" s="83"/>
      <c r="G43" s="44"/>
      <c r="H43" s="14" t="s">
        <v>13</v>
      </c>
      <c r="I43" s="14" t="s">
        <v>106</v>
      </c>
      <c r="J43" s="3">
        <f>G43*60</f>
        <v>0</v>
      </c>
    </row>
    <row r="44" spans="1:12" ht="5.0999999999999996" customHeight="1" x14ac:dyDescent="0.2">
      <c r="A44" s="2"/>
      <c r="B44" s="13"/>
      <c r="C44" s="9"/>
      <c r="D44" s="10"/>
      <c r="E44" s="10"/>
      <c r="F44" s="10"/>
      <c r="G44" s="37"/>
      <c r="H44" s="13"/>
      <c r="I44" s="13"/>
    </row>
    <row r="45" spans="1:12" ht="15.95" customHeight="1" x14ac:dyDescent="0.2">
      <c r="A45" s="59" t="s">
        <v>40</v>
      </c>
      <c r="B45" s="42" t="s">
        <v>145</v>
      </c>
      <c r="C45" s="79" t="s">
        <v>144</v>
      </c>
      <c r="D45" s="80"/>
      <c r="E45" s="80"/>
      <c r="F45" s="81"/>
      <c r="G45" s="38"/>
      <c r="H45" s="14" t="s">
        <v>13</v>
      </c>
      <c r="I45" s="14" t="s">
        <v>115</v>
      </c>
      <c r="J45" s="3">
        <f>G45*744</f>
        <v>0</v>
      </c>
    </row>
    <row r="46" spans="1:12" ht="5.0999999999999996" customHeight="1" x14ac:dyDescent="0.2">
      <c r="A46" s="2"/>
      <c r="B46" s="13"/>
      <c r="C46" s="9"/>
      <c r="D46" s="10"/>
      <c r="E46" s="24"/>
      <c r="F46" s="25"/>
      <c r="G46" s="37"/>
      <c r="H46" s="13"/>
      <c r="I46" s="13"/>
      <c r="J46" s="4"/>
    </row>
    <row r="47" spans="1:12" ht="15.95" customHeight="1" x14ac:dyDescent="0.2">
      <c r="A47" s="2" t="s">
        <v>16</v>
      </c>
      <c r="B47" s="42" t="s">
        <v>148</v>
      </c>
      <c r="C47" s="79" t="s">
        <v>27</v>
      </c>
      <c r="D47" s="80"/>
      <c r="E47" s="80"/>
      <c r="F47" s="81"/>
      <c r="G47" s="38"/>
      <c r="H47" s="14" t="s">
        <v>13</v>
      </c>
      <c r="I47" s="14" t="s">
        <v>116</v>
      </c>
      <c r="J47" s="3">
        <f>G47*597</f>
        <v>0</v>
      </c>
    </row>
    <row r="48" spans="1:12" ht="5.0999999999999996" customHeight="1" x14ac:dyDescent="0.2">
      <c r="A48" s="2"/>
      <c r="B48" s="13"/>
      <c r="C48" s="9"/>
      <c r="D48" s="10"/>
      <c r="E48" s="24"/>
      <c r="F48" s="25"/>
      <c r="G48" s="37"/>
      <c r="H48" s="13"/>
      <c r="I48" s="13"/>
      <c r="J48" s="4"/>
    </row>
    <row r="49" spans="1:10" ht="15.95" customHeight="1" x14ac:dyDescent="0.2">
      <c r="A49" s="84" t="s">
        <v>193</v>
      </c>
      <c r="B49" s="42" t="s">
        <v>54</v>
      </c>
      <c r="C49" s="79" t="s">
        <v>194</v>
      </c>
      <c r="D49" s="80"/>
      <c r="E49" s="80"/>
      <c r="F49" s="81"/>
      <c r="G49" s="38"/>
      <c r="H49" s="14" t="s">
        <v>13</v>
      </c>
      <c r="I49" s="14" t="s">
        <v>199</v>
      </c>
      <c r="J49" s="3">
        <f>G49*30</f>
        <v>0</v>
      </c>
    </row>
    <row r="50" spans="1:10" ht="15.95" customHeight="1" x14ac:dyDescent="0.2">
      <c r="A50" s="84"/>
      <c r="B50" s="42" t="s">
        <v>54</v>
      </c>
      <c r="C50" s="79" t="s">
        <v>195</v>
      </c>
      <c r="D50" s="80"/>
      <c r="E50" s="80"/>
      <c r="F50" s="81"/>
      <c r="G50" s="38"/>
      <c r="H50" s="14" t="s">
        <v>13</v>
      </c>
      <c r="I50" s="14" t="s">
        <v>199</v>
      </c>
      <c r="J50" s="3">
        <f>G50*30</f>
        <v>0</v>
      </c>
    </row>
    <row r="51" spans="1:10" ht="5.0999999999999996" customHeight="1" x14ac:dyDescent="0.2">
      <c r="A51" s="2"/>
      <c r="B51" s="13"/>
      <c r="C51" s="9"/>
      <c r="D51" s="10"/>
      <c r="E51" s="24"/>
      <c r="F51" s="25"/>
      <c r="G51" s="37"/>
      <c r="H51" s="13"/>
      <c r="I51" s="13"/>
      <c r="J51" s="4"/>
    </row>
    <row r="52" spans="1:10" ht="15.95" customHeight="1" x14ac:dyDescent="0.2">
      <c r="A52" s="2" t="s">
        <v>196</v>
      </c>
      <c r="B52" s="42" t="s">
        <v>54</v>
      </c>
      <c r="C52" s="75" t="s">
        <v>197</v>
      </c>
      <c r="D52" s="80"/>
      <c r="E52" s="80"/>
      <c r="F52" s="81"/>
      <c r="G52" s="38"/>
      <c r="H52" s="14" t="s">
        <v>13</v>
      </c>
      <c r="I52" s="14" t="s">
        <v>198</v>
      </c>
      <c r="J52" s="3">
        <f>G52*70</f>
        <v>0</v>
      </c>
    </row>
    <row r="53" spans="1:10" ht="5.0999999999999996" customHeight="1" x14ac:dyDescent="0.2">
      <c r="A53" s="2"/>
      <c r="B53" s="13"/>
      <c r="C53" s="9"/>
      <c r="D53" s="10"/>
      <c r="E53" s="24"/>
      <c r="F53" s="25"/>
      <c r="G53" s="37"/>
      <c r="H53" s="13"/>
      <c r="I53" s="13"/>
      <c r="J53" s="4"/>
    </row>
    <row r="54" spans="1:10" ht="15.95" customHeight="1" x14ac:dyDescent="0.2">
      <c r="A54" s="52"/>
      <c r="B54" s="52"/>
      <c r="C54" s="52"/>
      <c r="D54" s="52" t="s">
        <v>66</v>
      </c>
      <c r="E54" s="52"/>
      <c r="F54" s="52"/>
      <c r="G54" s="52"/>
      <c r="H54" s="52"/>
      <c r="I54" s="52"/>
      <c r="J54" s="52"/>
    </row>
    <row r="55" spans="1:10" ht="15" customHeight="1" x14ac:dyDescent="0.2">
      <c r="A55" s="2" t="s">
        <v>17</v>
      </c>
      <c r="B55" s="42" t="s">
        <v>54</v>
      </c>
      <c r="C55" s="75" t="s">
        <v>100</v>
      </c>
      <c r="D55" s="76"/>
      <c r="E55" s="76"/>
      <c r="F55" s="77"/>
      <c r="G55" s="38"/>
      <c r="H55" s="14" t="s">
        <v>14</v>
      </c>
      <c r="I55" s="14" t="s">
        <v>117</v>
      </c>
      <c r="J55" s="3">
        <f>G55*289</f>
        <v>0</v>
      </c>
    </row>
    <row r="56" spans="1:10" ht="5.0999999999999996" customHeight="1" x14ac:dyDescent="0.2">
      <c r="A56" s="2"/>
      <c r="B56" s="13"/>
      <c r="C56" s="9"/>
      <c r="D56" s="10"/>
      <c r="E56" s="24"/>
      <c r="F56" s="25"/>
      <c r="G56" s="37"/>
      <c r="H56" s="13"/>
      <c r="I56" s="13"/>
      <c r="J56" s="4"/>
    </row>
    <row r="57" spans="1:10" s="9" customFormat="1" ht="15.95" customHeight="1" x14ac:dyDescent="0.2">
      <c r="A57" s="84" t="s">
        <v>190</v>
      </c>
      <c r="B57" s="46" t="s">
        <v>67</v>
      </c>
      <c r="C57" s="85" t="s">
        <v>150</v>
      </c>
      <c r="D57" s="86"/>
      <c r="E57" s="86"/>
      <c r="F57" s="87"/>
      <c r="G57" s="44"/>
      <c r="H57" s="14" t="s">
        <v>13</v>
      </c>
      <c r="I57" s="14" t="s">
        <v>71</v>
      </c>
      <c r="J57" s="3">
        <f>G57*14</f>
        <v>0</v>
      </c>
    </row>
    <row r="58" spans="1:10" s="9" customFormat="1" ht="15.95" customHeight="1" x14ac:dyDescent="0.2">
      <c r="A58" s="84"/>
      <c r="B58" s="46" t="s">
        <v>68</v>
      </c>
      <c r="C58" s="85" t="s">
        <v>151</v>
      </c>
      <c r="D58" s="86"/>
      <c r="E58" s="86"/>
      <c r="F58" s="87"/>
      <c r="G58" s="44"/>
      <c r="H58" s="14" t="s">
        <v>13</v>
      </c>
      <c r="I58" s="14" t="s">
        <v>71</v>
      </c>
      <c r="J58" s="3">
        <f>G58*14</f>
        <v>0</v>
      </c>
    </row>
    <row r="59" spans="1:10" s="9" customFormat="1" ht="15.95" customHeight="1" x14ac:dyDescent="0.2">
      <c r="A59" s="84"/>
      <c r="B59" s="46" t="s">
        <v>69</v>
      </c>
      <c r="C59" s="85" t="s">
        <v>152</v>
      </c>
      <c r="D59" s="86"/>
      <c r="E59" s="86"/>
      <c r="F59" s="87"/>
      <c r="G59" s="44"/>
      <c r="H59" s="14" t="s">
        <v>13</v>
      </c>
      <c r="I59" s="14" t="s">
        <v>71</v>
      </c>
      <c r="J59" s="3">
        <f>G59*14</f>
        <v>0</v>
      </c>
    </row>
    <row r="60" spans="1:10" s="9" customFormat="1" ht="15.95" customHeight="1" x14ac:dyDescent="0.2">
      <c r="A60" s="84"/>
      <c r="B60" s="46" t="s">
        <v>70</v>
      </c>
      <c r="C60" s="85" t="s">
        <v>153</v>
      </c>
      <c r="D60" s="86"/>
      <c r="E60" s="86"/>
      <c r="F60" s="87"/>
      <c r="G60" s="44"/>
      <c r="H60" s="14" t="s">
        <v>13</v>
      </c>
      <c r="I60" s="14" t="s">
        <v>71</v>
      </c>
      <c r="J60" s="3">
        <f>G60*14</f>
        <v>0</v>
      </c>
    </row>
    <row r="61" spans="1:10" s="9" customFormat="1" ht="4.5" customHeight="1" x14ac:dyDescent="0.2">
      <c r="A61" s="2"/>
      <c r="B61" s="14"/>
      <c r="C61" s="82"/>
      <c r="D61" s="83"/>
      <c r="E61" s="83"/>
      <c r="F61" s="83"/>
      <c r="G61" s="44"/>
      <c r="H61" s="14"/>
      <c r="I61" s="14"/>
      <c r="J61" s="3"/>
    </row>
    <row r="62" spans="1:10" s="9" customFormat="1" ht="15.95" customHeight="1" x14ac:dyDescent="0.2">
      <c r="A62" s="2" t="s">
        <v>56</v>
      </c>
      <c r="B62" s="42" t="s">
        <v>78</v>
      </c>
      <c r="C62" s="82" t="s">
        <v>72</v>
      </c>
      <c r="D62" s="83"/>
      <c r="E62" s="83"/>
      <c r="F62" s="83"/>
      <c r="G62" s="44"/>
      <c r="H62" s="14" t="s">
        <v>13</v>
      </c>
      <c r="I62" s="14" t="s">
        <v>80</v>
      </c>
      <c r="J62" s="3">
        <f>G62*15</f>
        <v>0</v>
      </c>
    </row>
    <row r="63" spans="1:10" s="9" customFormat="1" ht="15.95" customHeight="1" x14ac:dyDescent="0.2">
      <c r="A63" s="2" t="s">
        <v>57</v>
      </c>
      <c r="B63" s="48" t="s">
        <v>76</v>
      </c>
      <c r="C63" s="82" t="s">
        <v>73</v>
      </c>
      <c r="D63" s="83"/>
      <c r="E63" s="83"/>
      <c r="F63" s="83"/>
      <c r="G63" s="44"/>
      <c r="H63" s="14" t="s">
        <v>13</v>
      </c>
      <c r="I63" s="14" t="s">
        <v>80</v>
      </c>
      <c r="J63" s="3">
        <f>G63*15</f>
        <v>0</v>
      </c>
    </row>
    <row r="64" spans="1:10" s="9" customFormat="1" ht="15.95" customHeight="1" x14ac:dyDescent="0.2">
      <c r="A64" s="2"/>
      <c r="B64" s="48" t="s">
        <v>77</v>
      </c>
      <c r="C64" s="82" t="s">
        <v>74</v>
      </c>
      <c r="D64" s="83"/>
      <c r="E64" s="83"/>
      <c r="F64" s="83"/>
      <c r="G64" s="44"/>
      <c r="H64" s="14" t="s">
        <v>13</v>
      </c>
      <c r="I64" s="14" t="s">
        <v>80</v>
      </c>
      <c r="J64" s="3">
        <f>G64*15</f>
        <v>0</v>
      </c>
    </row>
    <row r="65" spans="1:10" s="9" customFormat="1" ht="15.95" customHeight="1" x14ac:dyDescent="0.2">
      <c r="A65" s="2"/>
      <c r="B65" s="48" t="s">
        <v>79</v>
      </c>
      <c r="C65" s="82" t="s">
        <v>75</v>
      </c>
      <c r="D65" s="83"/>
      <c r="E65" s="83"/>
      <c r="F65" s="83"/>
      <c r="G65" s="44"/>
      <c r="H65" s="14" t="s">
        <v>13</v>
      </c>
      <c r="I65" s="14" t="s">
        <v>80</v>
      </c>
      <c r="J65" s="3">
        <f>G65*15</f>
        <v>0</v>
      </c>
    </row>
    <row r="66" spans="1:10" s="9" customFormat="1" ht="4.5" customHeight="1" x14ac:dyDescent="0.2">
      <c r="A66" s="2"/>
      <c r="B66" s="14"/>
      <c r="C66" s="82"/>
      <c r="D66" s="83"/>
      <c r="E66" s="83"/>
      <c r="F66" s="83"/>
      <c r="G66" s="44"/>
      <c r="H66" s="14"/>
      <c r="I66" s="14"/>
      <c r="J66" s="3"/>
    </row>
    <row r="67" spans="1:10" s="9" customFormat="1" ht="14.25" customHeight="1" x14ac:dyDescent="0.2">
      <c r="A67" s="2" t="s">
        <v>61</v>
      </c>
      <c r="B67" s="39" t="s">
        <v>97</v>
      </c>
      <c r="C67" s="75" t="s">
        <v>183</v>
      </c>
      <c r="D67" s="76"/>
      <c r="E67" s="76"/>
      <c r="F67" s="77"/>
      <c r="G67" s="45"/>
      <c r="H67" s="14" t="s">
        <v>13</v>
      </c>
      <c r="I67" s="14" t="s">
        <v>98</v>
      </c>
      <c r="J67" s="3">
        <f>G67*18</f>
        <v>0</v>
      </c>
    </row>
    <row r="68" spans="1:10" s="9" customFormat="1" ht="15.95" customHeight="1" x14ac:dyDescent="0.2">
      <c r="A68" s="2" t="s">
        <v>58</v>
      </c>
      <c r="B68" s="43" t="s">
        <v>82</v>
      </c>
      <c r="C68" s="82" t="s">
        <v>188</v>
      </c>
      <c r="D68" s="83"/>
      <c r="E68" s="83"/>
      <c r="F68" s="83"/>
      <c r="G68" s="44"/>
      <c r="H68" s="14" t="s">
        <v>13</v>
      </c>
      <c r="I68" s="14" t="s">
        <v>81</v>
      </c>
      <c r="J68" s="3">
        <f>G68*9</f>
        <v>0</v>
      </c>
    </row>
    <row r="69" spans="1:10" s="9" customFormat="1" ht="15.95" customHeight="1" x14ac:dyDescent="0.2">
      <c r="A69" s="2"/>
      <c r="B69" s="43" t="s">
        <v>83</v>
      </c>
      <c r="C69" s="82" t="s">
        <v>187</v>
      </c>
      <c r="D69" s="83"/>
      <c r="E69" s="83"/>
      <c r="F69" s="83"/>
      <c r="G69" s="44"/>
      <c r="H69" s="14" t="s">
        <v>13</v>
      </c>
      <c r="I69" s="14" t="s">
        <v>84</v>
      </c>
      <c r="J69" s="3">
        <f>G69*49</f>
        <v>0</v>
      </c>
    </row>
    <row r="70" spans="1:10" s="9" customFormat="1" ht="4.5" customHeight="1" x14ac:dyDescent="0.2">
      <c r="A70" s="2"/>
      <c r="B70" s="14"/>
      <c r="C70" s="82"/>
      <c r="D70" s="83"/>
      <c r="E70" s="83"/>
      <c r="F70" s="83"/>
      <c r="G70" s="44"/>
      <c r="H70" s="14"/>
      <c r="I70" s="14"/>
      <c r="J70" s="3"/>
    </row>
    <row r="71" spans="1:10" s="9" customFormat="1" ht="15.95" customHeight="1" x14ac:dyDescent="0.2">
      <c r="A71" s="2" t="s">
        <v>59</v>
      </c>
      <c r="B71" s="42" t="s">
        <v>85</v>
      </c>
      <c r="C71" s="82" t="s">
        <v>174</v>
      </c>
      <c r="D71" s="83"/>
      <c r="E71" s="83"/>
      <c r="F71" s="83"/>
      <c r="G71" s="44"/>
      <c r="H71" s="14" t="s">
        <v>13</v>
      </c>
      <c r="I71" s="14" t="s">
        <v>86</v>
      </c>
      <c r="J71" s="3">
        <f>G71*37</f>
        <v>0</v>
      </c>
    </row>
    <row r="72" spans="1:10" s="9" customFormat="1" ht="15.95" customHeight="1" x14ac:dyDescent="0.2">
      <c r="A72" s="2"/>
      <c r="B72" s="42" t="s">
        <v>87</v>
      </c>
      <c r="C72" s="82" t="s">
        <v>154</v>
      </c>
      <c r="D72" s="83"/>
      <c r="E72" s="83"/>
      <c r="F72" s="83"/>
      <c r="G72" s="44"/>
      <c r="H72" s="14" t="s">
        <v>13</v>
      </c>
      <c r="I72" s="14" t="s">
        <v>88</v>
      </c>
      <c r="J72" s="3">
        <f>G72*27</f>
        <v>0</v>
      </c>
    </row>
    <row r="73" spans="1:10" s="9" customFormat="1" ht="4.5" customHeight="1" x14ac:dyDescent="0.2">
      <c r="A73" s="2"/>
      <c r="B73" s="14"/>
      <c r="C73" s="82"/>
      <c r="D73" s="83"/>
      <c r="E73" s="83"/>
      <c r="F73" s="83"/>
      <c r="G73" s="44"/>
      <c r="H73" s="14"/>
      <c r="I73" s="14"/>
      <c r="J73" s="3"/>
    </row>
    <row r="74" spans="1:10" s="9" customFormat="1" ht="15.95" customHeight="1" x14ac:dyDescent="0.2">
      <c r="A74" s="2" t="s">
        <v>99</v>
      </c>
      <c r="B74" s="42" t="s">
        <v>91</v>
      </c>
      <c r="C74" s="82" t="s">
        <v>171</v>
      </c>
      <c r="D74" s="83" t="s">
        <v>89</v>
      </c>
      <c r="E74" s="83" t="s">
        <v>89</v>
      </c>
      <c r="F74" s="83" t="s">
        <v>89</v>
      </c>
      <c r="G74" s="44"/>
      <c r="H74" s="14" t="s">
        <v>13</v>
      </c>
      <c r="I74" s="14" t="s">
        <v>96</v>
      </c>
      <c r="J74" s="3">
        <f>G74*57</f>
        <v>0</v>
      </c>
    </row>
    <row r="75" spans="1:10" s="9" customFormat="1" ht="15.95" customHeight="1" x14ac:dyDescent="0.2">
      <c r="A75" s="2"/>
      <c r="B75" s="42" t="s">
        <v>92</v>
      </c>
      <c r="C75" s="82" t="s">
        <v>172</v>
      </c>
      <c r="D75" s="83"/>
      <c r="E75" s="83"/>
      <c r="F75" s="83"/>
      <c r="G75" s="44"/>
      <c r="H75" s="14" t="s">
        <v>13</v>
      </c>
      <c r="I75" s="14" t="s">
        <v>95</v>
      </c>
      <c r="J75" s="3">
        <f>G75*15</f>
        <v>0</v>
      </c>
    </row>
    <row r="76" spans="1:10" s="9" customFormat="1" ht="15.95" customHeight="1" x14ac:dyDescent="0.2">
      <c r="A76" s="2"/>
      <c r="B76" s="42" t="s">
        <v>93</v>
      </c>
      <c r="C76" s="88" t="s">
        <v>175</v>
      </c>
      <c r="D76" s="89"/>
      <c r="E76" s="89"/>
      <c r="F76" s="89"/>
      <c r="G76" s="44"/>
      <c r="H76" s="14" t="s">
        <v>13</v>
      </c>
      <c r="I76" s="14" t="s">
        <v>94</v>
      </c>
      <c r="J76" s="3">
        <f>G76*10</f>
        <v>0</v>
      </c>
    </row>
    <row r="77" spans="1:10" s="9" customFormat="1" ht="15.95" customHeight="1" x14ac:dyDescent="0.2">
      <c r="A77" s="2"/>
      <c r="B77" s="47" t="s">
        <v>90</v>
      </c>
      <c r="C77" s="75" t="s">
        <v>173</v>
      </c>
      <c r="D77" s="76"/>
      <c r="E77" s="76"/>
      <c r="F77" s="77"/>
      <c r="G77" s="45"/>
      <c r="H77" s="14" t="s">
        <v>13</v>
      </c>
      <c r="I77" s="14" t="s">
        <v>60</v>
      </c>
      <c r="J77" s="3">
        <f>G77*8</f>
        <v>0</v>
      </c>
    </row>
    <row r="78" spans="1:10" s="9" customFormat="1" ht="4.5" customHeight="1" x14ac:dyDescent="0.2">
      <c r="A78" s="13"/>
      <c r="C78" s="10"/>
      <c r="D78" s="10"/>
      <c r="E78" s="10"/>
      <c r="F78" s="7"/>
      <c r="G78" s="13"/>
      <c r="H78" s="13"/>
      <c r="I78" s="4"/>
    </row>
    <row r="79" spans="1:10" s="9" customFormat="1" ht="15.95" customHeight="1" x14ac:dyDescent="0.2">
      <c r="A79" s="2" t="s">
        <v>143</v>
      </c>
      <c r="B79" s="42" t="s">
        <v>107</v>
      </c>
      <c r="C79" s="75" t="s">
        <v>176</v>
      </c>
      <c r="D79" s="76"/>
      <c r="E79" s="76"/>
      <c r="F79" s="77"/>
      <c r="G79" s="14"/>
      <c r="H79" s="14" t="s">
        <v>13</v>
      </c>
      <c r="I79" s="49" t="s">
        <v>111</v>
      </c>
      <c r="J79" s="3">
        <f>G79*52</f>
        <v>0</v>
      </c>
    </row>
    <row r="80" spans="1:10" s="9" customFormat="1" ht="15.95" customHeight="1" x14ac:dyDescent="0.2">
      <c r="A80" s="13"/>
      <c r="B80" s="42" t="s">
        <v>108</v>
      </c>
      <c r="C80" s="75" t="s">
        <v>177</v>
      </c>
      <c r="D80" s="76"/>
      <c r="E80" s="76"/>
      <c r="F80" s="77"/>
      <c r="G80" s="14"/>
      <c r="H80" s="14" t="s">
        <v>13</v>
      </c>
      <c r="I80" s="49" t="s">
        <v>112</v>
      </c>
      <c r="J80" s="3">
        <f>G80*29</f>
        <v>0</v>
      </c>
    </row>
    <row r="81" spans="1:10" s="9" customFormat="1" ht="15.95" customHeight="1" x14ac:dyDescent="0.2">
      <c r="A81" s="13"/>
      <c r="B81" s="42" t="s">
        <v>109</v>
      </c>
      <c r="C81" s="75" t="s">
        <v>178</v>
      </c>
      <c r="D81" s="76"/>
      <c r="E81" s="76"/>
      <c r="F81" s="77"/>
      <c r="G81" s="14"/>
      <c r="H81" s="14" t="s">
        <v>13</v>
      </c>
      <c r="I81" s="49" t="s">
        <v>113</v>
      </c>
      <c r="J81" s="3">
        <f>G81*14</f>
        <v>0</v>
      </c>
    </row>
    <row r="82" spans="1:10" s="9" customFormat="1" ht="15.95" customHeight="1" x14ac:dyDescent="0.2">
      <c r="A82" s="13"/>
      <c r="B82" s="42" t="s">
        <v>110</v>
      </c>
      <c r="C82" s="75" t="s">
        <v>179</v>
      </c>
      <c r="D82" s="76"/>
      <c r="E82" s="76"/>
      <c r="F82" s="77"/>
      <c r="G82" s="14"/>
      <c r="H82" s="14" t="s">
        <v>13</v>
      </c>
      <c r="I82" s="49" t="s">
        <v>113</v>
      </c>
      <c r="J82" s="3">
        <f>G82*14</f>
        <v>0</v>
      </c>
    </row>
    <row r="83" spans="1:10" s="9" customFormat="1" ht="4.5" customHeight="1" x14ac:dyDescent="0.2">
      <c r="A83" s="13"/>
      <c r="C83" s="10"/>
      <c r="D83" s="10"/>
      <c r="E83" s="10"/>
      <c r="F83" s="7"/>
      <c r="G83" s="13"/>
      <c r="H83" s="13"/>
      <c r="I83" s="4"/>
    </row>
    <row r="84" spans="1:10" ht="15.95" customHeight="1" x14ac:dyDescent="0.2">
      <c r="A84" s="52"/>
      <c r="B84" s="52"/>
      <c r="C84" s="52"/>
      <c r="D84" s="52" t="s">
        <v>149</v>
      </c>
      <c r="E84" s="52"/>
      <c r="F84" s="52"/>
      <c r="G84" s="52"/>
      <c r="H84" s="52"/>
      <c r="I84" s="52"/>
      <c r="J84" s="52"/>
    </row>
    <row r="85" spans="1:10" s="9" customFormat="1" ht="15.95" customHeight="1" x14ac:dyDescent="0.2">
      <c r="A85" s="2" t="s">
        <v>62</v>
      </c>
      <c r="B85" s="42" t="s">
        <v>119</v>
      </c>
      <c r="C85" s="82" t="s">
        <v>180</v>
      </c>
      <c r="D85" s="83"/>
      <c r="E85" s="83"/>
      <c r="F85" s="83"/>
      <c r="G85" s="14"/>
      <c r="H85" s="14" t="s">
        <v>13</v>
      </c>
      <c r="I85" s="49" t="s">
        <v>122</v>
      </c>
      <c r="J85" s="3">
        <f>G85*67</f>
        <v>0</v>
      </c>
    </row>
    <row r="86" spans="1:10" s="9" customFormat="1" ht="15.95" customHeight="1" x14ac:dyDescent="0.2">
      <c r="A86" s="13"/>
      <c r="B86" s="42" t="s">
        <v>120</v>
      </c>
      <c r="C86" s="82" t="s">
        <v>181</v>
      </c>
      <c r="D86" s="83"/>
      <c r="E86" s="83"/>
      <c r="F86" s="83"/>
      <c r="G86" s="14"/>
      <c r="H86" s="14" t="s">
        <v>13</v>
      </c>
      <c r="I86" s="49" t="s">
        <v>123</v>
      </c>
      <c r="J86" s="3">
        <f>G86*58</f>
        <v>0</v>
      </c>
    </row>
    <row r="87" spans="1:10" s="9" customFormat="1" ht="15.95" customHeight="1" x14ac:dyDescent="0.2">
      <c r="A87" s="13"/>
      <c r="B87" s="42" t="s">
        <v>121</v>
      </c>
      <c r="C87" s="82" t="s">
        <v>182</v>
      </c>
      <c r="D87" s="83"/>
      <c r="E87" s="83"/>
      <c r="F87" s="83"/>
      <c r="G87" s="14"/>
      <c r="H87" s="14" t="s">
        <v>13</v>
      </c>
      <c r="I87" s="49" t="s">
        <v>123</v>
      </c>
      <c r="J87" s="3">
        <f>G87*58</f>
        <v>0</v>
      </c>
    </row>
    <row r="88" spans="1:10" ht="4.5" customHeight="1" x14ac:dyDescent="0.2">
      <c r="B88" s="9"/>
      <c r="C88" s="2"/>
      <c r="D88" s="13"/>
      <c r="E88" s="9"/>
      <c r="F88" s="10"/>
      <c r="G88" s="10"/>
      <c r="H88" s="10"/>
      <c r="I88" s="37"/>
      <c r="J88" s="13"/>
    </row>
    <row r="89" spans="1:10" ht="15.75" customHeight="1" x14ac:dyDescent="0.2">
      <c r="A89" s="2" t="s">
        <v>63</v>
      </c>
      <c r="B89" s="43" t="s">
        <v>124</v>
      </c>
      <c r="C89" s="75" t="s">
        <v>130</v>
      </c>
      <c r="D89" s="76"/>
      <c r="E89" s="76"/>
      <c r="F89" s="77"/>
      <c r="G89" s="44"/>
      <c r="H89" s="14" t="s">
        <v>13</v>
      </c>
      <c r="I89" s="14" t="s">
        <v>127</v>
      </c>
      <c r="J89" s="3">
        <f>G89*252</f>
        <v>0</v>
      </c>
    </row>
    <row r="90" spans="1:10" ht="15.75" customHeight="1" x14ac:dyDescent="0.2">
      <c r="B90" s="43" t="s">
        <v>125</v>
      </c>
      <c r="C90" s="75" t="s">
        <v>131</v>
      </c>
      <c r="D90" s="76"/>
      <c r="E90" s="76"/>
      <c r="F90" s="77"/>
      <c r="G90" s="44"/>
      <c r="H90" s="14" t="s">
        <v>13</v>
      </c>
      <c r="I90" s="14" t="s">
        <v>128</v>
      </c>
      <c r="J90" s="3">
        <f>G90*240</f>
        <v>0</v>
      </c>
    </row>
    <row r="91" spans="1:10" ht="15.75" customHeight="1" x14ac:dyDescent="0.2">
      <c r="A91" s="2"/>
      <c r="B91" s="43" t="s">
        <v>126</v>
      </c>
      <c r="C91" s="75" t="s">
        <v>132</v>
      </c>
      <c r="D91" s="76"/>
      <c r="E91" s="76"/>
      <c r="F91" s="77"/>
      <c r="G91" s="44"/>
      <c r="H91" s="14" t="s">
        <v>13</v>
      </c>
      <c r="I91" s="14" t="s">
        <v>129</v>
      </c>
      <c r="J91" s="3">
        <f>G91*371</f>
        <v>0</v>
      </c>
    </row>
    <row r="92" spans="1:10" ht="15.75" customHeight="1" x14ac:dyDescent="0.2">
      <c r="A92" s="2"/>
      <c r="B92" s="43" t="s">
        <v>137</v>
      </c>
      <c r="C92" s="75" t="s">
        <v>138</v>
      </c>
      <c r="D92" s="76"/>
      <c r="E92" s="76"/>
      <c r="F92" s="77"/>
      <c r="G92" s="44"/>
      <c r="H92" s="14" t="s">
        <v>13</v>
      </c>
      <c r="I92" s="14" t="s">
        <v>139</v>
      </c>
      <c r="J92" s="3">
        <f>G92*216</f>
        <v>0</v>
      </c>
    </row>
    <row r="93" spans="1:10" ht="15" x14ac:dyDescent="0.2">
      <c r="A93" s="2" t="s">
        <v>64</v>
      </c>
      <c r="B93" s="43" t="s">
        <v>140</v>
      </c>
      <c r="C93" s="75" t="s">
        <v>202</v>
      </c>
      <c r="D93" s="76"/>
      <c r="E93" s="76"/>
      <c r="F93" s="77"/>
      <c r="G93" s="44"/>
      <c r="H93" s="14" t="s">
        <v>13</v>
      </c>
      <c r="I93" s="14" t="s">
        <v>135</v>
      </c>
      <c r="J93" s="3">
        <f t="shared" ref="J93" si="1">G93*216</f>
        <v>0</v>
      </c>
    </row>
    <row r="94" spans="1:10" ht="15" x14ac:dyDescent="0.2">
      <c r="A94" s="2"/>
      <c r="B94" s="43" t="s">
        <v>141</v>
      </c>
      <c r="C94" s="75" t="s">
        <v>133</v>
      </c>
      <c r="D94" s="76"/>
      <c r="E94" s="76"/>
      <c r="F94" s="77"/>
      <c r="G94" s="44"/>
      <c r="H94" s="14" t="s">
        <v>13</v>
      </c>
      <c r="I94" s="14" t="s">
        <v>135</v>
      </c>
      <c r="J94" s="3">
        <f>G94*73</f>
        <v>0</v>
      </c>
    </row>
    <row r="95" spans="1:10" ht="15" x14ac:dyDescent="0.2">
      <c r="A95" s="2"/>
      <c r="B95" s="43" t="s">
        <v>142</v>
      </c>
      <c r="C95" s="75" t="s">
        <v>134</v>
      </c>
      <c r="D95" s="76"/>
      <c r="E95" s="76"/>
      <c r="F95" s="77"/>
      <c r="G95" s="44"/>
      <c r="H95" s="14" t="s">
        <v>13</v>
      </c>
      <c r="I95" s="14" t="s">
        <v>136</v>
      </c>
      <c r="J95" s="3">
        <f>G95*93</f>
        <v>0</v>
      </c>
    </row>
    <row r="96" spans="1:10" ht="15.75" customHeight="1" x14ac:dyDescent="0.2">
      <c r="A96" s="2"/>
      <c r="B96" s="15"/>
      <c r="C96" s="15"/>
      <c r="D96" s="15"/>
      <c r="E96" s="15"/>
      <c r="F96" s="15"/>
      <c r="G96" s="37"/>
      <c r="H96" s="13"/>
      <c r="I96" s="2" t="s">
        <v>184</v>
      </c>
      <c r="J96" s="53" t="s">
        <v>191</v>
      </c>
    </row>
    <row r="97" spans="1:10" ht="15.75" customHeight="1" x14ac:dyDescent="0.2">
      <c r="A97" s="2"/>
      <c r="B97" s="15"/>
      <c r="C97" s="15"/>
      <c r="D97" s="15"/>
      <c r="E97" s="15"/>
      <c r="F97" s="15"/>
      <c r="G97" s="37"/>
      <c r="H97" s="13"/>
      <c r="I97" s="2" t="s">
        <v>186</v>
      </c>
      <c r="J97" s="4">
        <f>SUM(J27:J96)</f>
        <v>0</v>
      </c>
    </row>
    <row r="98" spans="1:10" ht="15.75" customHeight="1" x14ac:dyDescent="0.2">
      <c r="A98" s="2"/>
      <c r="B98" s="15"/>
      <c r="C98" s="15"/>
      <c r="D98" s="15"/>
      <c r="E98" s="15"/>
      <c r="F98" s="15"/>
      <c r="G98" s="37"/>
      <c r="H98" s="13"/>
      <c r="I98" s="2" t="s">
        <v>185</v>
      </c>
      <c r="J98" s="4">
        <f>J97*0.13</f>
        <v>0</v>
      </c>
    </row>
    <row r="99" spans="1:10" ht="21" customHeight="1" thickBot="1" x14ac:dyDescent="0.25">
      <c r="A99" s="2"/>
      <c r="B99" s="2"/>
      <c r="C99" s="15"/>
      <c r="D99" s="15"/>
      <c r="E99" s="15"/>
      <c r="F99" s="15"/>
      <c r="G99" s="37"/>
      <c r="H99" s="13"/>
      <c r="I99" s="2" t="s">
        <v>9</v>
      </c>
      <c r="J99" s="54">
        <f>SUM(J97:J98)</f>
        <v>0</v>
      </c>
    </row>
    <row r="100" spans="1:10" ht="14.25" customHeight="1" thickTop="1" thickBot="1" x14ac:dyDescent="0.25">
      <c r="A100" s="2"/>
      <c r="B100" s="2"/>
      <c r="C100" s="15"/>
      <c r="D100" s="15"/>
      <c r="E100" s="15"/>
      <c r="F100" s="15"/>
      <c r="G100" s="37"/>
      <c r="H100" s="13"/>
      <c r="I100" s="13"/>
      <c r="J100" s="4"/>
    </row>
    <row r="101" spans="1:10" ht="30.75" customHeight="1" thickBot="1" x14ac:dyDescent="0.3">
      <c r="A101" s="90" t="s">
        <v>189</v>
      </c>
      <c r="B101" s="91"/>
      <c r="C101" s="91"/>
      <c r="D101" s="91"/>
      <c r="E101" s="91"/>
      <c r="F101" s="91"/>
      <c r="G101" s="91"/>
      <c r="H101" s="91"/>
      <c r="I101" s="91"/>
      <c r="J101" s="92"/>
    </row>
    <row r="102" spans="1:10" x14ac:dyDescent="0.2">
      <c r="A102" s="1"/>
      <c r="B102" s="5"/>
      <c r="C102" s="5"/>
      <c r="D102" s="5"/>
      <c r="E102" s="5"/>
      <c r="F102" s="5"/>
      <c r="G102" s="5"/>
      <c r="H102" s="5"/>
      <c r="I102" s="1"/>
      <c r="J102" s="1"/>
    </row>
    <row r="103" spans="1:10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</row>
  </sheetData>
  <mergeCells count="58">
    <mergeCell ref="C95:F95"/>
    <mergeCell ref="A101:J101"/>
    <mergeCell ref="A49:A50"/>
    <mergeCell ref="C49:F49"/>
    <mergeCell ref="C50:F50"/>
    <mergeCell ref="C52:F52"/>
    <mergeCell ref="C89:F89"/>
    <mergeCell ref="C90:F90"/>
    <mergeCell ref="C91:F91"/>
    <mergeCell ref="C92:F92"/>
    <mergeCell ref="C93:F93"/>
    <mergeCell ref="C94:F94"/>
    <mergeCell ref="C87:F87"/>
    <mergeCell ref="C73:F73"/>
    <mergeCell ref="C74:F74"/>
    <mergeCell ref="C75:F75"/>
    <mergeCell ref="C76:F76"/>
    <mergeCell ref="C77:F77"/>
    <mergeCell ref="C79:F79"/>
    <mergeCell ref="C80:F80"/>
    <mergeCell ref="C81:F81"/>
    <mergeCell ref="C82:F82"/>
    <mergeCell ref="C85:F85"/>
    <mergeCell ref="C86:F86"/>
    <mergeCell ref="C45:F45"/>
    <mergeCell ref="C47:F47"/>
    <mergeCell ref="C55:F55"/>
    <mergeCell ref="C72:F72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A57:A60"/>
    <mergeCell ref="C57:F57"/>
    <mergeCell ref="C58:F58"/>
    <mergeCell ref="C59:F59"/>
    <mergeCell ref="C60:F60"/>
    <mergeCell ref="C38:F38"/>
    <mergeCell ref="C39:F39"/>
    <mergeCell ref="C40:F40"/>
    <mergeCell ref="A42:A43"/>
    <mergeCell ref="C42:F42"/>
    <mergeCell ref="C43:F43"/>
    <mergeCell ref="C25:D25"/>
    <mergeCell ref="F25:G25"/>
    <mergeCell ref="A1:J1"/>
    <mergeCell ref="D3:G3"/>
    <mergeCell ref="D4:G4"/>
    <mergeCell ref="G6:J6"/>
    <mergeCell ref="A22:J22"/>
    <mergeCell ref="A23:J23"/>
  </mergeCells>
  <hyperlinks>
    <hyperlink ref="J5" r:id="rId1" xr:uid="{FBA82776-B387-416E-824F-495D1C820019}"/>
  </hyperlinks>
  <printOptions horizontalCentered="1" verticalCentered="1"/>
  <pageMargins left="3.937007874015748E-2" right="3.937007874015748E-2" top="0.23622047244094491" bottom="0.23622047244094491" header="0.11811023622047245" footer="0.11811023622047245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AC3C-4CD4-4D51-9BB1-90A387561E5B}">
  <dimension ref="A1:L103"/>
  <sheetViews>
    <sheetView tabSelected="1" topLeftCell="A60" zoomScale="85" zoomScaleNormal="85" workbookViewId="0">
      <selection activeCell="M17" sqref="M17"/>
    </sheetView>
  </sheetViews>
  <sheetFormatPr defaultRowHeight="12.75" x14ac:dyDescent="0.2"/>
  <cols>
    <col min="1" max="1" width="14.85546875" customWidth="1"/>
    <col min="2" max="2" width="12.5703125" customWidth="1"/>
    <col min="3" max="3" width="11.28515625" customWidth="1"/>
    <col min="4" max="4" width="7.7109375" customWidth="1"/>
    <col min="5" max="5" width="3" customWidth="1"/>
    <col min="6" max="6" width="16.7109375" customWidth="1"/>
    <col min="7" max="7" width="6.7109375" customWidth="1"/>
    <col min="8" max="8" width="5.85546875" customWidth="1"/>
    <col min="9" max="9" width="11.7109375" customWidth="1"/>
    <col min="10" max="10" width="10.140625" customWidth="1"/>
  </cols>
  <sheetData>
    <row r="1" spans="1:12" ht="18.75" x14ac:dyDescent="0.3">
      <c r="A1" s="68" t="s">
        <v>192</v>
      </c>
      <c r="B1" s="68"/>
      <c r="C1" s="68"/>
      <c r="D1" s="68"/>
      <c r="E1" s="68"/>
      <c r="F1" s="68"/>
      <c r="G1" s="68"/>
      <c r="H1" s="68"/>
      <c r="I1" s="68"/>
      <c r="J1" s="68"/>
    </row>
    <row r="2" spans="1:12" ht="5.0999999999999996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</row>
    <row r="3" spans="1:12" ht="15.75" x14ac:dyDescent="0.25">
      <c r="A3" s="16" t="s">
        <v>41</v>
      </c>
      <c r="D3" s="69" t="s">
        <v>45</v>
      </c>
      <c r="E3" s="69"/>
      <c r="F3" s="69"/>
      <c r="G3" s="69"/>
      <c r="H3" s="16"/>
      <c r="I3" s="7"/>
      <c r="J3" s="26" t="s">
        <v>46</v>
      </c>
    </row>
    <row r="4" spans="1:12" ht="15.75" x14ac:dyDescent="0.25">
      <c r="A4" s="16" t="s">
        <v>42</v>
      </c>
      <c r="D4" s="70">
        <v>45883</v>
      </c>
      <c r="E4" s="70"/>
      <c r="F4" s="70"/>
      <c r="G4" s="70"/>
      <c r="H4" s="16"/>
      <c r="I4" s="7"/>
      <c r="J4" s="26" t="s">
        <v>47</v>
      </c>
    </row>
    <row r="5" spans="1:12" ht="15.75" x14ac:dyDescent="0.25">
      <c r="A5" s="16" t="s">
        <v>43</v>
      </c>
      <c r="D5" s="16"/>
      <c r="E5" s="16"/>
      <c r="F5" s="16"/>
      <c r="H5" s="16"/>
      <c r="I5" s="16"/>
      <c r="J5" s="93" t="s">
        <v>48</v>
      </c>
    </row>
    <row r="6" spans="1:12" ht="13.5" customHeight="1" x14ac:dyDescent="0.25">
      <c r="D6" s="23"/>
      <c r="E6" s="23"/>
      <c r="F6" s="23"/>
      <c r="G6" s="71"/>
      <c r="H6" s="72"/>
      <c r="I6" s="72"/>
      <c r="J6" s="72"/>
    </row>
    <row r="7" spans="1:12" ht="6.75" customHeight="1" x14ac:dyDescent="0.25">
      <c r="A7" s="9"/>
      <c r="C7" s="7"/>
      <c r="D7" s="7"/>
      <c r="E7" s="7"/>
      <c r="F7" s="23"/>
      <c r="G7" s="17"/>
      <c r="H7" s="17"/>
      <c r="I7" s="17"/>
      <c r="J7" s="17"/>
    </row>
    <row r="8" spans="1:12" ht="18.95" customHeight="1" x14ac:dyDescent="0.2">
      <c r="A8" s="9" t="s">
        <v>1</v>
      </c>
      <c r="B8" s="21"/>
      <c r="C8" s="6"/>
      <c r="D8" s="6"/>
      <c r="E8" s="6"/>
      <c r="G8" s="12" t="s">
        <v>4</v>
      </c>
      <c r="H8" s="6"/>
      <c r="I8" s="6"/>
      <c r="J8" s="6"/>
    </row>
    <row r="9" spans="1:12" ht="18.95" customHeight="1" x14ac:dyDescent="0.2">
      <c r="A9" s="9" t="s">
        <v>0</v>
      </c>
      <c r="B9" s="22"/>
      <c r="C9" s="6"/>
      <c r="D9" s="8"/>
      <c r="E9" s="8"/>
      <c r="G9" s="12" t="s">
        <v>20</v>
      </c>
      <c r="H9" s="6"/>
      <c r="I9" s="6"/>
    </row>
    <row r="10" spans="1:12" ht="18.95" customHeight="1" x14ac:dyDescent="0.2">
      <c r="A10" s="9" t="s">
        <v>2</v>
      </c>
      <c r="B10" s="22"/>
      <c r="C10" s="6"/>
      <c r="D10" s="8"/>
      <c r="E10" s="6"/>
      <c r="G10" s="12" t="s">
        <v>49</v>
      </c>
      <c r="H10" s="20"/>
      <c r="I10" s="8"/>
      <c r="J10" s="8"/>
    </row>
    <row r="11" spans="1:12" ht="18.95" customHeight="1" x14ac:dyDescent="0.2">
      <c r="A11" s="1" t="s">
        <v>19</v>
      </c>
      <c r="B11" s="22"/>
      <c r="C11" s="6"/>
      <c r="D11" s="8"/>
      <c r="E11" s="8"/>
      <c r="G11" s="12" t="s">
        <v>3</v>
      </c>
      <c r="H11" s="6"/>
      <c r="I11" s="6"/>
    </row>
    <row r="12" spans="1:12" ht="18.95" customHeight="1" x14ac:dyDescent="0.2">
      <c r="A12" s="9" t="s">
        <v>49</v>
      </c>
      <c r="B12" s="22"/>
      <c r="C12" s="6"/>
      <c r="D12" s="6"/>
      <c r="E12" s="8"/>
      <c r="G12" s="12" t="s">
        <v>10</v>
      </c>
      <c r="H12" s="6"/>
      <c r="I12" s="6"/>
      <c r="J12" s="8"/>
    </row>
    <row r="13" spans="1:12" ht="18.95" customHeight="1" x14ac:dyDescent="0.2">
      <c r="A13" s="9"/>
      <c r="B13" s="9"/>
      <c r="C13" s="9"/>
      <c r="D13" s="9"/>
      <c r="E13" s="9"/>
    </row>
    <row r="14" spans="1:12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2" x14ac:dyDescent="0.2">
      <c r="A15" s="15" t="s">
        <v>26</v>
      </c>
      <c r="B15" s="9"/>
      <c r="C15" s="9"/>
      <c r="D15" s="9"/>
      <c r="E15" s="9"/>
      <c r="F15" s="9"/>
      <c r="G15" s="9"/>
      <c r="I15" s="10"/>
      <c r="J15" s="9"/>
    </row>
    <row r="16" spans="1:12" ht="18.95" customHeight="1" x14ac:dyDescent="0.2">
      <c r="E16" s="9"/>
      <c r="F16" s="9"/>
      <c r="G16" s="9"/>
      <c r="H16" s="9"/>
      <c r="I16" s="9"/>
      <c r="J16" s="9"/>
      <c r="K16" s="9"/>
      <c r="L16" s="9"/>
    </row>
    <row r="17" spans="1:10" ht="18.95" customHeight="1" x14ac:dyDescent="0.2">
      <c r="A17" s="9" t="s">
        <v>25</v>
      </c>
      <c r="B17" s="11"/>
      <c r="C17" s="11"/>
      <c r="D17" s="9"/>
      <c r="E17" s="9"/>
      <c r="F17" s="10" t="s">
        <v>24</v>
      </c>
      <c r="G17" s="21"/>
      <c r="H17" s="94"/>
      <c r="I17" s="94"/>
    </row>
    <row r="18" spans="1:10" ht="18.95" customHeight="1" x14ac:dyDescent="0.2">
      <c r="A18" s="1" t="s">
        <v>23</v>
      </c>
      <c r="B18" s="9"/>
      <c r="C18" s="9"/>
      <c r="D18" s="9"/>
      <c r="E18" s="9"/>
      <c r="F18" s="58" t="s">
        <v>204</v>
      </c>
      <c r="G18" s="57"/>
      <c r="H18" s="57"/>
      <c r="I18" s="12"/>
      <c r="J18" s="7"/>
    </row>
    <row r="19" spans="1:10" x14ac:dyDescent="0.2">
      <c r="A19" s="9"/>
      <c r="B19" s="9"/>
      <c r="C19" s="9"/>
      <c r="D19" s="9"/>
      <c r="E19" s="9"/>
      <c r="F19" s="9"/>
      <c r="H19" s="9"/>
      <c r="I19" s="9"/>
      <c r="J19" s="12"/>
    </row>
    <row r="20" spans="1:1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ht="5.0999999999999996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75" x14ac:dyDescent="0.25">
      <c r="A22" s="73" t="s">
        <v>203</v>
      </c>
      <c r="B22" s="73"/>
      <c r="C22" s="73"/>
      <c r="D22" s="73"/>
      <c r="E22" s="73"/>
      <c r="F22" s="73"/>
      <c r="G22" s="73"/>
      <c r="H22" s="73"/>
      <c r="I22" s="73"/>
      <c r="J22" s="73"/>
    </row>
    <row r="23" spans="1:10" ht="15" x14ac:dyDescent="0.25">
      <c r="A23" s="74" t="s">
        <v>206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10" ht="16.5" thickBo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">
      <c r="A25" s="9"/>
      <c r="B25" s="5"/>
      <c r="C25" s="64" t="s">
        <v>28</v>
      </c>
      <c r="D25" s="65"/>
      <c r="E25" s="5"/>
      <c r="F25" s="66" t="s">
        <v>29</v>
      </c>
      <c r="G25" s="67"/>
      <c r="H25" s="9"/>
      <c r="I25" s="5" t="s">
        <v>22</v>
      </c>
      <c r="J25" s="5" t="s">
        <v>8</v>
      </c>
    </row>
    <row r="26" spans="1:10" x14ac:dyDescent="0.2">
      <c r="A26" s="9"/>
      <c r="B26" s="5" t="s">
        <v>30</v>
      </c>
      <c r="C26" s="28" t="s">
        <v>31</v>
      </c>
      <c r="D26" s="29" t="s">
        <v>6</v>
      </c>
      <c r="E26" s="27"/>
      <c r="F26" s="30" t="s">
        <v>31</v>
      </c>
      <c r="G26" s="31" t="s">
        <v>6</v>
      </c>
      <c r="I26" s="41" t="s">
        <v>55</v>
      </c>
      <c r="J26" s="5" t="s">
        <v>7</v>
      </c>
    </row>
    <row r="27" spans="1:10" ht="15.95" customHeight="1" x14ac:dyDescent="0.2">
      <c r="A27" s="2" t="s">
        <v>12</v>
      </c>
      <c r="B27" s="32" t="s">
        <v>35</v>
      </c>
      <c r="C27" s="50" t="s">
        <v>163</v>
      </c>
      <c r="D27" s="33"/>
      <c r="E27" s="20"/>
      <c r="F27" s="51" t="s">
        <v>157</v>
      </c>
      <c r="G27" s="34"/>
      <c r="H27" s="35" t="s">
        <v>13</v>
      </c>
      <c r="I27" s="14" t="s">
        <v>50</v>
      </c>
      <c r="J27" s="3"/>
    </row>
    <row r="28" spans="1:10" ht="15.95" customHeight="1" x14ac:dyDescent="0.2">
      <c r="A28" s="2" t="s">
        <v>11</v>
      </c>
      <c r="B28" s="32" t="s">
        <v>32</v>
      </c>
      <c r="C28" s="50" t="s">
        <v>164</v>
      </c>
      <c r="D28" s="33"/>
      <c r="E28" s="20"/>
      <c r="F28" s="51" t="s">
        <v>158</v>
      </c>
      <c r="G28" s="34"/>
      <c r="H28" s="35" t="s">
        <v>13</v>
      </c>
      <c r="I28" s="14" t="s">
        <v>50</v>
      </c>
      <c r="J28" s="3"/>
    </row>
    <row r="29" spans="1:10" ht="15.95" customHeight="1" x14ac:dyDescent="0.2">
      <c r="A29" s="2" t="s">
        <v>5</v>
      </c>
      <c r="B29" s="32" t="s">
        <v>38</v>
      </c>
      <c r="C29" s="50" t="s">
        <v>165</v>
      </c>
      <c r="D29" s="33"/>
      <c r="E29" s="20"/>
      <c r="F29" s="51" t="s">
        <v>159</v>
      </c>
      <c r="G29" s="34"/>
      <c r="H29" s="35" t="s">
        <v>13</v>
      </c>
      <c r="I29" s="14" t="s">
        <v>50</v>
      </c>
      <c r="J29" s="3"/>
    </row>
    <row r="30" spans="1:10" ht="15.95" customHeight="1" x14ac:dyDescent="0.2">
      <c r="A30" s="9"/>
      <c r="B30" s="32" t="s">
        <v>34</v>
      </c>
      <c r="C30" s="50" t="s">
        <v>166</v>
      </c>
      <c r="D30" s="33"/>
      <c r="E30" s="20"/>
      <c r="F30" s="51" t="s">
        <v>160</v>
      </c>
      <c r="G30" s="34"/>
      <c r="H30" s="35" t="s">
        <v>13</v>
      </c>
      <c r="I30" s="14" t="s">
        <v>50</v>
      </c>
      <c r="J30" s="3"/>
    </row>
    <row r="31" spans="1:10" ht="15.95" customHeight="1" x14ac:dyDescent="0.2">
      <c r="A31" s="9"/>
      <c r="B31" s="32" t="s">
        <v>39</v>
      </c>
      <c r="C31" s="50" t="s">
        <v>167</v>
      </c>
      <c r="D31" s="33"/>
      <c r="E31" s="20"/>
      <c r="F31" s="51" t="s">
        <v>161</v>
      </c>
      <c r="G31" s="34"/>
      <c r="H31" s="35" t="s">
        <v>13</v>
      </c>
      <c r="I31" s="14" t="s">
        <v>50</v>
      </c>
      <c r="J31" s="3"/>
    </row>
    <row r="32" spans="1:10" ht="15.95" customHeight="1" x14ac:dyDescent="0.2">
      <c r="A32" s="9"/>
      <c r="B32" s="32" t="s">
        <v>33</v>
      </c>
      <c r="C32" s="50" t="s">
        <v>168</v>
      </c>
      <c r="D32" s="33"/>
      <c r="E32" s="20"/>
      <c r="F32" s="51" t="s">
        <v>162</v>
      </c>
      <c r="G32" s="34"/>
      <c r="H32" s="35" t="s">
        <v>13</v>
      </c>
      <c r="I32" s="14" t="s">
        <v>50</v>
      </c>
      <c r="J32" s="3"/>
    </row>
    <row r="33" spans="1:12" ht="15.95" customHeight="1" x14ac:dyDescent="0.2">
      <c r="A33" s="9"/>
      <c r="B33" s="32" t="s">
        <v>36</v>
      </c>
      <c r="C33" s="50" t="s">
        <v>169</v>
      </c>
      <c r="D33" s="33"/>
      <c r="E33" s="20"/>
      <c r="F33" s="51" t="s">
        <v>156</v>
      </c>
      <c r="G33" s="34"/>
      <c r="H33" s="35" t="s">
        <v>13</v>
      </c>
      <c r="I33" s="14" t="s">
        <v>50</v>
      </c>
      <c r="J33" s="3"/>
    </row>
    <row r="34" spans="1:12" ht="15.95" customHeight="1" x14ac:dyDescent="0.2">
      <c r="A34" s="9"/>
      <c r="B34" s="32" t="s">
        <v>37</v>
      </c>
      <c r="C34" s="50" t="s">
        <v>170</v>
      </c>
      <c r="D34" s="33"/>
      <c r="E34" s="20"/>
      <c r="F34" s="51" t="s">
        <v>155</v>
      </c>
      <c r="G34" s="34"/>
      <c r="H34" s="35" t="s">
        <v>13</v>
      </c>
      <c r="I34" s="14" t="s">
        <v>50</v>
      </c>
      <c r="J34" s="3"/>
    </row>
    <row r="35" spans="1:12" ht="5.0999999999999996" customHeight="1" x14ac:dyDescent="0.2">
      <c r="A35" s="9"/>
      <c r="B35" s="13"/>
      <c r="C35" s="9"/>
      <c r="D35" s="10"/>
      <c r="E35" s="10"/>
      <c r="F35" s="10"/>
      <c r="G35" s="37"/>
      <c r="H35" s="13"/>
      <c r="I35" s="13"/>
      <c r="J35" s="4"/>
    </row>
    <row r="36" spans="1:12" ht="18.95" customHeight="1" x14ac:dyDescent="0.2">
      <c r="C36" s="1"/>
      <c r="D36" s="1"/>
      <c r="E36" s="1"/>
      <c r="F36" s="1"/>
      <c r="G36" s="1"/>
      <c r="H36" s="1"/>
      <c r="I36" s="2" t="s">
        <v>205</v>
      </c>
      <c r="J36" s="11"/>
      <c r="K36" s="9"/>
      <c r="L36" s="9"/>
    </row>
    <row r="37" spans="1:12" ht="18.95" customHeight="1" x14ac:dyDescent="0.2">
      <c r="E37" s="9"/>
      <c r="F37" s="9"/>
      <c r="G37" s="9"/>
      <c r="H37" s="9"/>
      <c r="I37" s="9"/>
      <c r="J37" s="9"/>
      <c r="K37" s="9"/>
      <c r="L37" s="9"/>
    </row>
    <row r="38" spans="1:12" ht="15.95" customHeight="1" x14ac:dyDescent="0.2">
      <c r="A38" s="2" t="s">
        <v>15</v>
      </c>
      <c r="B38" s="42" t="s">
        <v>53</v>
      </c>
      <c r="C38" s="75" t="s">
        <v>101</v>
      </c>
      <c r="D38" s="76"/>
      <c r="E38" s="76"/>
      <c r="F38" s="77"/>
      <c r="G38" s="38"/>
      <c r="H38" s="14" t="s">
        <v>21</v>
      </c>
      <c r="I38" s="14" t="s">
        <v>51</v>
      </c>
      <c r="J38" s="3"/>
    </row>
    <row r="39" spans="1:12" ht="15.95" customHeight="1" x14ac:dyDescent="0.2">
      <c r="A39" s="2"/>
      <c r="B39" s="43" t="s">
        <v>105</v>
      </c>
      <c r="C39" s="75" t="s">
        <v>103</v>
      </c>
      <c r="D39" s="76"/>
      <c r="E39" s="76"/>
      <c r="F39" s="77"/>
      <c r="G39" s="38"/>
      <c r="H39" s="14" t="s">
        <v>21</v>
      </c>
      <c r="I39" s="14" t="s">
        <v>114</v>
      </c>
      <c r="J39" s="3"/>
    </row>
    <row r="40" spans="1:12" ht="15.95" customHeight="1" x14ac:dyDescent="0.2">
      <c r="A40" s="2"/>
      <c r="B40" s="43" t="s">
        <v>104</v>
      </c>
      <c r="C40" s="75" t="s">
        <v>102</v>
      </c>
      <c r="D40" s="76"/>
      <c r="E40" s="76"/>
      <c r="F40" s="77"/>
      <c r="G40" s="38"/>
      <c r="H40" s="14" t="s">
        <v>21</v>
      </c>
      <c r="I40" s="14" t="s">
        <v>114</v>
      </c>
      <c r="J40" s="3"/>
    </row>
    <row r="41" spans="1:12" ht="5.0999999999999996" customHeight="1" x14ac:dyDescent="0.2">
      <c r="A41" s="2"/>
      <c r="B41" s="13"/>
      <c r="C41" s="9"/>
      <c r="D41" s="10"/>
      <c r="E41" s="10"/>
      <c r="F41" s="10"/>
      <c r="G41" s="37"/>
      <c r="H41" s="13"/>
      <c r="I41" s="13"/>
      <c r="J41" s="4"/>
    </row>
    <row r="42" spans="1:12" ht="15.95" customHeight="1" x14ac:dyDescent="0.2">
      <c r="A42" s="78" t="s">
        <v>200</v>
      </c>
      <c r="B42" s="42" t="s">
        <v>146</v>
      </c>
      <c r="C42" s="79" t="s">
        <v>118</v>
      </c>
      <c r="D42" s="80"/>
      <c r="E42" s="80"/>
      <c r="F42" s="81"/>
      <c r="G42" s="38"/>
      <c r="H42" s="14" t="s">
        <v>13</v>
      </c>
      <c r="I42" s="14" t="s">
        <v>52</v>
      </c>
      <c r="J42" s="3"/>
    </row>
    <row r="43" spans="1:12" ht="15.95" customHeight="1" x14ac:dyDescent="0.2">
      <c r="A43" s="78"/>
      <c r="B43" s="42" t="s">
        <v>147</v>
      </c>
      <c r="C43" s="82" t="s">
        <v>65</v>
      </c>
      <c r="D43" s="83"/>
      <c r="E43" s="83"/>
      <c r="F43" s="83"/>
      <c r="G43" s="44"/>
      <c r="H43" s="14" t="s">
        <v>13</v>
      </c>
      <c r="I43" s="14" t="s">
        <v>106</v>
      </c>
      <c r="J43" s="3"/>
    </row>
    <row r="44" spans="1:12" ht="5.0999999999999996" customHeight="1" x14ac:dyDescent="0.2">
      <c r="A44" s="2"/>
      <c r="B44" s="13"/>
      <c r="C44" s="9"/>
      <c r="D44" s="10"/>
      <c r="E44" s="10"/>
      <c r="F44" s="10"/>
      <c r="G44" s="37"/>
      <c r="H44" s="13"/>
      <c r="I44" s="13"/>
    </row>
    <row r="45" spans="1:12" ht="15.95" customHeight="1" x14ac:dyDescent="0.2">
      <c r="A45" s="59" t="s">
        <v>40</v>
      </c>
      <c r="B45" s="42" t="s">
        <v>145</v>
      </c>
      <c r="C45" s="79" t="s">
        <v>144</v>
      </c>
      <c r="D45" s="80"/>
      <c r="E45" s="80"/>
      <c r="F45" s="81"/>
      <c r="G45" s="38"/>
      <c r="H45" s="14" t="s">
        <v>13</v>
      </c>
      <c r="I45" s="14" t="s">
        <v>115</v>
      </c>
      <c r="J45" s="3"/>
    </row>
    <row r="46" spans="1:12" ht="5.0999999999999996" customHeight="1" x14ac:dyDescent="0.2">
      <c r="A46" s="2"/>
      <c r="B46" s="13"/>
      <c r="C46" s="9"/>
      <c r="D46" s="10"/>
      <c r="E46" s="24"/>
      <c r="F46" s="25"/>
      <c r="G46" s="37"/>
      <c r="H46" s="13"/>
      <c r="I46" s="13"/>
      <c r="J46" s="4"/>
    </row>
    <row r="47" spans="1:12" ht="15.95" customHeight="1" x14ac:dyDescent="0.2">
      <c r="A47" s="2" t="s">
        <v>16</v>
      </c>
      <c r="B47" s="42" t="s">
        <v>148</v>
      </c>
      <c r="C47" s="79" t="s">
        <v>27</v>
      </c>
      <c r="D47" s="80"/>
      <c r="E47" s="80"/>
      <c r="F47" s="81"/>
      <c r="G47" s="38"/>
      <c r="H47" s="14" t="s">
        <v>13</v>
      </c>
      <c r="I47" s="14" t="s">
        <v>116</v>
      </c>
      <c r="J47" s="3"/>
    </row>
    <row r="48" spans="1:12" ht="5.0999999999999996" customHeight="1" x14ac:dyDescent="0.2">
      <c r="A48" s="2"/>
      <c r="B48" s="13"/>
      <c r="C48" s="9"/>
      <c r="D48" s="10"/>
      <c r="E48" s="24"/>
      <c r="F48" s="25"/>
      <c r="G48" s="37"/>
      <c r="H48" s="13"/>
      <c r="I48" s="13"/>
      <c r="J48" s="4"/>
    </row>
    <row r="49" spans="1:10" ht="15.95" customHeight="1" x14ac:dyDescent="0.2">
      <c r="A49" s="84" t="s">
        <v>193</v>
      </c>
      <c r="B49" s="42" t="s">
        <v>54</v>
      </c>
      <c r="C49" s="79" t="s">
        <v>194</v>
      </c>
      <c r="D49" s="80"/>
      <c r="E49" s="80"/>
      <c r="F49" s="81"/>
      <c r="G49" s="38"/>
      <c r="H49" s="14" t="s">
        <v>13</v>
      </c>
      <c r="I49" s="14" t="s">
        <v>199</v>
      </c>
      <c r="J49" s="3"/>
    </row>
    <row r="50" spans="1:10" ht="15.95" customHeight="1" x14ac:dyDescent="0.2">
      <c r="A50" s="84"/>
      <c r="B50" s="42" t="s">
        <v>54</v>
      </c>
      <c r="C50" s="79" t="s">
        <v>195</v>
      </c>
      <c r="D50" s="80"/>
      <c r="E50" s="80"/>
      <c r="F50" s="81"/>
      <c r="G50" s="38"/>
      <c r="H50" s="14" t="s">
        <v>13</v>
      </c>
      <c r="I50" s="14" t="s">
        <v>199</v>
      </c>
      <c r="J50" s="3"/>
    </row>
    <row r="51" spans="1:10" ht="5.0999999999999996" customHeight="1" x14ac:dyDescent="0.2">
      <c r="A51" s="2"/>
      <c r="B51" s="13"/>
      <c r="C51" s="9"/>
      <c r="D51" s="10"/>
      <c r="E51" s="24"/>
      <c r="F51" s="25"/>
      <c r="G51" s="37"/>
      <c r="H51" s="13"/>
      <c r="I51" s="13"/>
      <c r="J51" s="4"/>
    </row>
    <row r="52" spans="1:10" ht="15.95" customHeight="1" x14ac:dyDescent="0.2">
      <c r="A52" s="2" t="s">
        <v>196</v>
      </c>
      <c r="B52" s="42" t="s">
        <v>54</v>
      </c>
      <c r="C52" s="75" t="s">
        <v>197</v>
      </c>
      <c r="D52" s="80"/>
      <c r="E52" s="80"/>
      <c r="F52" s="81"/>
      <c r="G52" s="38"/>
      <c r="H52" s="14" t="s">
        <v>13</v>
      </c>
      <c r="I52" s="14" t="s">
        <v>198</v>
      </c>
      <c r="J52" s="3"/>
    </row>
    <row r="53" spans="1:10" ht="5.0999999999999996" customHeight="1" x14ac:dyDescent="0.2">
      <c r="A53" s="2"/>
      <c r="B53" s="13"/>
      <c r="C53" s="9"/>
      <c r="D53" s="10"/>
      <c r="E53" s="24"/>
      <c r="F53" s="25"/>
      <c r="G53" s="37"/>
      <c r="H53" s="13"/>
      <c r="I53" s="13"/>
      <c r="J53" s="4"/>
    </row>
    <row r="54" spans="1:10" ht="15.95" customHeight="1" x14ac:dyDescent="0.2">
      <c r="A54" s="52"/>
      <c r="B54" s="52"/>
      <c r="C54" s="52"/>
      <c r="D54" s="52" t="s">
        <v>66</v>
      </c>
      <c r="E54" s="52"/>
      <c r="F54" s="52"/>
      <c r="G54" s="52"/>
      <c r="H54" s="52"/>
      <c r="I54" s="52"/>
      <c r="J54" s="52"/>
    </row>
    <row r="55" spans="1:10" ht="15" customHeight="1" x14ac:dyDescent="0.2">
      <c r="A55" s="2" t="s">
        <v>17</v>
      </c>
      <c r="B55" s="42" t="s">
        <v>54</v>
      </c>
      <c r="C55" s="75" t="s">
        <v>100</v>
      </c>
      <c r="D55" s="76"/>
      <c r="E55" s="76"/>
      <c r="F55" s="77"/>
      <c r="G55" s="38"/>
      <c r="H55" s="14" t="s">
        <v>14</v>
      </c>
      <c r="I55" s="14" t="s">
        <v>117</v>
      </c>
      <c r="J55" s="3"/>
    </row>
    <row r="56" spans="1:10" ht="5.0999999999999996" customHeight="1" x14ac:dyDescent="0.2">
      <c r="A56" s="2"/>
      <c r="B56" s="13"/>
      <c r="C56" s="9"/>
      <c r="D56" s="10"/>
      <c r="E56" s="24"/>
      <c r="F56" s="25"/>
      <c r="G56" s="37"/>
      <c r="H56" s="13"/>
      <c r="I56" s="13"/>
      <c r="J56" s="4"/>
    </row>
    <row r="57" spans="1:10" s="9" customFormat="1" ht="15.95" customHeight="1" x14ac:dyDescent="0.2">
      <c r="A57" s="84" t="s">
        <v>190</v>
      </c>
      <c r="B57" s="46" t="s">
        <v>67</v>
      </c>
      <c r="C57" s="85" t="s">
        <v>150</v>
      </c>
      <c r="D57" s="86"/>
      <c r="E57" s="86"/>
      <c r="F57" s="87"/>
      <c r="G57" s="44"/>
      <c r="H57" s="14" t="s">
        <v>13</v>
      </c>
      <c r="I57" s="14" t="s">
        <v>71</v>
      </c>
      <c r="J57" s="3"/>
    </row>
    <row r="58" spans="1:10" s="9" customFormat="1" ht="15.95" customHeight="1" x14ac:dyDescent="0.2">
      <c r="A58" s="84"/>
      <c r="B58" s="46" t="s">
        <v>68</v>
      </c>
      <c r="C58" s="85" t="s">
        <v>151</v>
      </c>
      <c r="D58" s="86"/>
      <c r="E58" s="86"/>
      <c r="F58" s="87"/>
      <c r="G58" s="44"/>
      <c r="H58" s="14" t="s">
        <v>13</v>
      </c>
      <c r="I58" s="14" t="s">
        <v>71</v>
      </c>
      <c r="J58" s="3"/>
    </row>
    <row r="59" spans="1:10" s="9" customFormat="1" ht="15.95" customHeight="1" x14ac:dyDescent="0.2">
      <c r="A59" s="84"/>
      <c r="B59" s="46" t="s">
        <v>69</v>
      </c>
      <c r="C59" s="85" t="s">
        <v>152</v>
      </c>
      <c r="D59" s="86"/>
      <c r="E59" s="86"/>
      <c r="F59" s="87"/>
      <c r="G59" s="44"/>
      <c r="H59" s="14" t="s">
        <v>13</v>
      </c>
      <c r="I59" s="14" t="s">
        <v>71</v>
      </c>
      <c r="J59" s="3"/>
    </row>
    <row r="60" spans="1:10" s="9" customFormat="1" ht="15.95" customHeight="1" x14ac:dyDescent="0.2">
      <c r="A60" s="84"/>
      <c r="B60" s="46" t="s">
        <v>70</v>
      </c>
      <c r="C60" s="85" t="s">
        <v>153</v>
      </c>
      <c r="D60" s="86"/>
      <c r="E60" s="86"/>
      <c r="F60" s="87"/>
      <c r="G60" s="44"/>
      <c r="H60" s="14" t="s">
        <v>13</v>
      </c>
      <c r="I60" s="14" t="s">
        <v>71</v>
      </c>
      <c r="J60" s="3"/>
    </row>
    <row r="61" spans="1:10" s="9" customFormat="1" ht="4.5" customHeight="1" x14ac:dyDescent="0.2">
      <c r="A61" s="2"/>
      <c r="B61" s="14"/>
      <c r="C61" s="82"/>
      <c r="D61" s="83"/>
      <c r="E61" s="83"/>
      <c r="F61" s="83"/>
      <c r="G61" s="44"/>
      <c r="H61" s="14"/>
      <c r="I61" s="14"/>
      <c r="J61" s="3"/>
    </row>
    <row r="62" spans="1:10" s="9" customFormat="1" ht="15.95" customHeight="1" x14ac:dyDescent="0.2">
      <c r="A62" s="2" t="s">
        <v>56</v>
      </c>
      <c r="B62" s="42" t="s">
        <v>78</v>
      </c>
      <c r="C62" s="82" t="s">
        <v>72</v>
      </c>
      <c r="D62" s="83"/>
      <c r="E62" s="83"/>
      <c r="F62" s="83"/>
      <c r="G62" s="44"/>
      <c r="H62" s="14" t="s">
        <v>13</v>
      </c>
      <c r="I62" s="14" t="s">
        <v>80</v>
      </c>
      <c r="J62" s="3"/>
    </row>
    <row r="63" spans="1:10" s="9" customFormat="1" ht="15.95" customHeight="1" x14ac:dyDescent="0.2">
      <c r="A63" s="2" t="s">
        <v>57</v>
      </c>
      <c r="B63" s="48" t="s">
        <v>76</v>
      </c>
      <c r="C63" s="82" t="s">
        <v>73</v>
      </c>
      <c r="D63" s="83"/>
      <c r="E63" s="83"/>
      <c r="F63" s="83"/>
      <c r="G63" s="44"/>
      <c r="H63" s="14" t="s">
        <v>13</v>
      </c>
      <c r="I63" s="14" t="s">
        <v>80</v>
      </c>
      <c r="J63" s="3"/>
    </row>
    <row r="64" spans="1:10" s="9" customFormat="1" ht="15.95" customHeight="1" x14ac:dyDescent="0.2">
      <c r="A64" s="2"/>
      <c r="B64" s="48" t="s">
        <v>77</v>
      </c>
      <c r="C64" s="82" t="s">
        <v>74</v>
      </c>
      <c r="D64" s="83"/>
      <c r="E64" s="83"/>
      <c r="F64" s="83"/>
      <c r="G64" s="44"/>
      <c r="H64" s="14" t="s">
        <v>13</v>
      </c>
      <c r="I64" s="14" t="s">
        <v>80</v>
      </c>
      <c r="J64" s="3"/>
    </row>
    <row r="65" spans="1:10" s="9" customFormat="1" ht="15.95" customHeight="1" x14ac:dyDescent="0.2">
      <c r="A65" s="2"/>
      <c r="B65" s="48" t="s">
        <v>79</v>
      </c>
      <c r="C65" s="82" t="s">
        <v>75</v>
      </c>
      <c r="D65" s="83"/>
      <c r="E65" s="83"/>
      <c r="F65" s="83"/>
      <c r="G65" s="44"/>
      <c r="H65" s="14" t="s">
        <v>13</v>
      </c>
      <c r="I65" s="14" t="s">
        <v>80</v>
      </c>
      <c r="J65" s="3"/>
    </row>
    <row r="66" spans="1:10" s="9" customFormat="1" ht="4.5" customHeight="1" x14ac:dyDescent="0.2">
      <c r="A66" s="2"/>
      <c r="B66" s="14"/>
      <c r="C66" s="82"/>
      <c r="D66" s="83"/>
      <c r="E66" s="83"/>
      <c r="F66" s="83"/>
      <c r="G66" s="44"/>
      <c r="H66" s="14"/>
      <c r="I66" s="14"/>
      <c r="J66" s="3"/>
    </row>
    <row r="67" spans="1:10" s="9" customFormat="1" ht="14.25" customHeight="1" x14ac:dyDescent="0.2">
      <c r="A67" s="2" t="s">
        <v>61</v>
      </c>
      <c r="B67" s="39" t="s">
        <v>97</v>
      </c>
      <c r="C67" s="75" t="s">
        <v>183</v>
      </c>
      <c r="D67" s="76"/>
      <c r="E67" s="76"/>
      <c r="F67" s="77"/>
      <c r="G67" s="45"/>
      <c r="H67" s="14" t="s">
        <v>13</v>
      </c>
      <c r="I67" s="14" t="s">
        <v>98</v>
      </c>
      <c r="J67" s="3"/>
    </row>
    <row r="68" spans="1:10" s="9" customFormat="1" ht="15.95" customHeight="1" x14ac:dyDescent="0.2">
      <c r="A68" s="2" t="s">
        <v>58</v>
      </c>
      <c r="B68" s="43" t="s">
        <v>82</v>
      </c>
      <c r="C68" s="82" t="s">
        <v>188</v>
      </c>
      <c r="D68" s="83"/>
      <c r="E68" s="83"/>
      <c r="F68" s="83"/>
      <c r="G68" s="44"/>
      <c r="H68" s="14" t="s">
        <v>13</v>
      </c>
      <c r="I68" s="14" t="s">
        <v>81</v>
      </c>
      <c r="J68" s="3"/>
    </row>
    <row r="69" spans="1:10" s="9" customFormat="1" ht="15.95" customHeight="1" x14ac:dyDescent="0.2">
      <c r="A69" s="2"/>
      <c r="B69" s="43" t="s">
        <v>83</v>
      </c>
      <c r="C69" s="82" t="s">
        <v>187</v>
      </c>
      <c r="D69" s="83"/>
      <c r="E69" s="83"/>
      <c r="F69" s="83"/>
      <c r="G69" s="44"/>
      <c r="H69" s="14" t="s">
        <v>13</v>
      </c>
      <c r="I69" s="14" t="s">
        <v>84</v>
      </c>
      <c r="J69" s="3"/>
    </row>
    <row r="70" spans="1:10" s="9" customFormat="1" ht="4.5" customHeight="1" x14ac:dyDescent="0.2">
      <c r="A70" s="2"/>
      <c r="B70" s="14"/>
      <c r="C70" s="82"/>
      <c r="D70" s="83"/>
      <c r="E70" s="83"/>
      <c r="F70" s="83"/>
      <c r="G70" s="44"/>
      <c r="H70" s="14"/>
      <c r="I70" s="14"/>
      <c r="J70" s="3"/>
    </row>
    <row r="71" spans="1:10" s="9" customFormat="1" ht="15.95" customHeight="1" x14ac:dyDescent="0.2">
      <c r="A71" s="2" t="s">
        <v>59</v>
      </c>
      <c r="B71" s="42" t="s">
        <v>85</v>
      </c>
      <c r="C71" s="82" t="s">
        <v>174</v>
      </c>
      <c r="D71" s="83"/>
      <c r="E71" s="83"/>
      <c r="F71" s="83"/>
      <c r="G71" s="44"/>
      <c r="H71" s="14" t="s">
        <v>13</v>
      </c>
      <c r="I71" s="14" t="s">
        <v>86</v>
      </c>
      <c r="J71" s="3"/>
    </row>
    <row r="72" spans="1:10" s="9" customFormat="1" ht="15.95" customHeight="1" x14ac:dyDescent="0.2">
      <c r="A72" s="2"/>
      <c r="B72" s="42" t="s">
        <v>87</v>
      </c>
      <c r="C72" s="82" t="s">
        <v>154</v>
      </c>
      <c r="D72" s="83"/>
      <c r="E72" s="83"/>
      <c r="F72" s="83"/>
      <c r="G72" s="44"/>
      <c r="H72" s="14" t="s">
        <v>13</v>
      </c>
      <c r="I72" s="14" t="s">
        <v>88</v>
      </c>
      <c r="J72" s="3"/>
    </row>
    <row r="73" spans="1:10" s="9" customFormat="1" ht="4.5" customHeight="1" x14ac:dyDescent="0.2">
      <c r="A73" s="2"/>
      <c r="B73" s="14"/>
      <c r="C73" s="82"/>
      <c r="D73" s="83"/>
      <c r="E73" s="83"/>
      <c r="F73" s="83"/>
      <c r="G73" s="44"/>
      <c r="H73" s="14"/>
      <c r="I73" s="14"/>
      <c r="J73" s="3"/>
    </row>
    <row r="74" spans="1:10" s="9" customFormat="1" ht="15.95" customHeight="1" x14ac:dyDescent="0.2">
      <c r="A74" s="2" t="s">
        <v>99</v>
      </c>
      <c r="B74" s="42" t="s">
        <v>91</v>
      </c>
      <c r="C74" s="82" t="s">
        <v>171</v>
      </c>
      <c r="D74" s="83" t="s">
        <v>89</v>
      </c>
      <c r="E74" s="83" t="s">
        <v>89</v>
      </c>
      <c r="F74" s="83" t="s">
        <v>89</v>
      </c>
      <c r="G74" s="44"/>
      <c r="H74" s="14" t="s">
        <v>13</v>
      </c>
      <c r="I74" s="14" t="s">
        <v>96</v>
      </c>
      <c r="J74" s="3"/>
    </row>
    <row r="75" spans="1:10" s="9" customFormat="1" ht="15.95" customHeight="1" x14ac:dyDescent="0.2">
      <c r="A75" s="2"/>
      <c r="B75" s="42" t="s">
        <v>92</v>
      </c>
      <c r="C75" s="82" t="s">
        <v>172</v>
      </c>
      <c r="D75" s="83"/>
      <c r="E75" s="83"/>
      <c r="F75" s="83"/>
      <c r="G75" s="44"/>
      <c r="H75" s="14" t="s">
        <v>13</v>
      </c>
      <c r="I75" s="14" t="s">
        <v>95</v>
      </c>
      <c r="J75" s="3"/>
    </row>
    <row r="76" spans="1:10" s="9" customFormat="1" ht="15.95" customHeight="1" x14ac:dyDescent="0.2">
      <c r="A76" s="2"/>
      <c r="B76" s="42" t="s">
        <v>93</v>
      </c>
      <c r="C76" s="88" t="s">
        <v>175</v>
      </c>
      <c r="D76" s="89"/>
      <c r="E76" s="89"/>
      <c r="F76" s="89"/>
      <c r="G76" s="44"/>
      <c r="H76" s="14" t="s">
        <v>13</v>
      </c>
      <c r="I76" s="14" t="s">
        <v>94</v>
      </c>
      <c r="J76" s="3"/>
    </row>
    <row r="77" spans="1:10" s="9" customFormat="1" ht="15.95" customHeight="1" x14ac:dyDescent="0.2">
      <c r="A77" s="2"/>
      <c r="B77" s="47" t="s">
        <v>90</v>
      </c>
      <c r="C77" s="75" t="s">
        <v>201</v>
      </c>
      <c r="D77" s="76"/>
      <c r="E77" s="76"/>
      <c r="F77" s="77"/>
      <c r="G77" s="45"/>
      <c r="H77" s="14" t="s">
        <v>13</v>
      </c>
      <c r="I77" s="14" t="s">
        <v>60</v>
      </c>
      <c r="J77" s="3"/>
    </row>
    <row r="78" spans="1:10" s="9" customFormat="1" ht="4.5" customHeight="1" x14ac:dyDescent="0.2">
      <c r="A78" s="13"/>
      <c r="C78" s="10"/>
      <c r="D78" s="10"/>
      <c r="E78" s="10"/>
      <c r="F78" s="7"/>
      <c r="G78" s="13"/>
      <c r="H78" s="13"/>
      <c r="I78" s="4"/>
    </row>
    <row r="79" spans="1:10" s="9" customFormat="1" ht="15.95" customHeight="1" x14ac:dyDescent="0.2">
      <c r="A79" s="2" t="s">
        <v>143</v>
      </c>
      <c r="B79" s="42" t="s">
        <v>107</v>
      </c>
      <c r="C79" s="75" t="s">
        <v>176</v>
      </c>
      <c r="D79" s="76"/>
      <c r="E79" s="76"/>
      <c r="F79" s="77"/>
      <c r="G79" s="14"/>
      <c r="H79" s="14" t="s">
        <v>13</v>
      </c>
      <c r="I79" s="49" t="s">
        <v>111</v>
      </c>
      <c r="J79" s="43"/>
    </row>
    <row r="80" spans="1:10" s="9" customFormat="1" ht="15.95" customHeight="1" x14ac:dyDescent="0.2">
      <c r="A80" s="13"/>
      <c r="B80" s="42" t="s">
        <v>108</v>
      </c>
      <c r="C80" s="75" t="s">
        <v>177</v>
      </c>
      <c r="D80" s="76"/>
      <c r="E80" s="76"/>
      <c r="F80" s="77"/>
      <c r="G80" s="14"/>
      <c r="H80" s="14" t="s">
        <v>13</v>
      </c>
      <c r="I80" s="49" t="s">
        <v>112</v>
      </c>
      <c r="J80" s="43"/>
    </row>
    <row r="81" spans="1:10" s="9" customFormat="1" ht="15.95" customHeight="1" x14ac:dyDescent="0.2">
      <c r="A81" s="13"/>
      <c r="B81" s="42" t="s">
        <v>109</v>
      </c>
      <c r="C81" s="75" t="s">
        <v>178</v>
      </c>
      <c r="D81" s="76"/>
      <c r="E81" s="76"/>
      <c r="F81" s="77"/>
      <c r="G81" s="14"/>
      <c r="H81" s="14" t="s">
        <v>13</v>
      </c>
      <c r="I81" s="49" t="s">
        <v>113</v>
      </c>
      <c r="J81" s="43"/>
    </row>
    <row r="82" spans="1:10" s="9" customFormat="1" ht="15.95" customHeight="1" x14ac:dyDescent="0.2">
      <c r="A82" s="13"/>
      <c r="B82" s="42" t="s">
        <v>110</v>
      </c>
      <c r="C82" s="75" t="s">
        <v>179</v>
      </c>
      <c r="D82" s="76"/>
      <c r="E82" s="76"/>
      <c r="F82" s="77"/>
      <c r="G82" s="14"/>
      <c r="H82" s="14" t="s">
        <v>13</v>
      </c>
      <c r="I82" s="49" t="s">
        <v>113</v>
      </c>
      <c r="J82" s="43"/>
    </row>
    <row r="83" spans="1:10" s="9" customFormat="1" ht="4.5" customHeight="1" x14ac:dyDescent="0.2">
      <c r="A83" s="13"/>
      <c r="C83" s="10"/>
      <c r="D83" s="10"/>
      <c r="E83" s="10"/>
      <c r="F83" s="7"/>
      <c r="G83" s="13"/>
      <c r="H83" s="13"/>
      <c r="I83" s="4"/>
    </row>
    <row r="84" spans="1:10" ht="15.95" customHeight="1" x14ac:dyDescent="0.2">
      <c r="A84" s="52"/>
      <c r="B84" s="52"/>
      <c r="C84" s="52"/>
      <c r="D84" s="52" t="s">
        <v>149</v>
      </c>
      <c r="E84" s="52"/>
      <c r="F84" s="52"/>
      <c r="G84" s="52"/>
      <c r="H84" s="52"/>
      <c r="I84" s="52"/>
      <c r="J84" s="52"/>
    </row>
    <row r="85" spans="1:10" s="9" customFormat="1" ht="15.95" customHeight="1" x14ac:dyDescent="0.2">
      <c r="A85" s="2" t="s">
        <v>62</v>
      </c>
      <c r="B85" s="42" t="s">
        <v>119</v>
      </c>
      <c r="C85" s="82" t="s">
        <v>180</v>
      </c>
      <c r="D85" s="83"/>
      <c r="E85" s="83"/>
      <c r="F85" s="83"/>
      <c r="G85" s="14"/>
      <c r="H85" s="14" t="s">
        <v>13</v>
      </c>
      <c r="I85" s="49" t="s">
        <v>122</v>
      </c>
      <c r="J85" s="43"/>
    </row>
    <row r="86" spans="1:10" s="9" customFormat="1" ht="15.95" customHeight="1" x14ac:dyDescent="0.2">
      <c r="A86" s="13"/>
      <c r="B86" s="42" t="s">
        <v>120</v>
      </c>
      <c r="C86" s="82" t="s">
        <v>181</v>
      </c>
      <c r="D86" s="83"/>
      <c r="E86" s="83"/>
      <c r="F86" s="83"/>
      <c r="G86" s="14"/>
      <c r="H86" s="14" t="s">
        <v>13</v>
      </c>
      <c r="I86" s="49" t="s">
        <v>123</v>
      </c>
      <c r="J86" s="43"/>
    </row>
    <row r="87" spans="1:10" s="9" customFormat="1" ht="15.95" customHeight="1" x14ac:dyDescent="0.2">
      <c r="A87" s="13"/>
      <c r="B87" s="42" t="s">
        <v>121</v>
      </c>
      <c r="C87" s="82" t="s">
        <v>182</v>
      </c>
      <c r="D87" s="83"/>
      <c r="E87" s="83"/>
      <c r="F87" s="83"/>
      <c r="G87" s="14"/>
      <c r="H87" s="14" t="s">
        <v>13</v>
      </c>
      <c r="I87" s="49" t="s">
        <v>123</v>
      </c>
      <c r="J87" s="43"/>
    </row>
    <row r="88" spans="1:10" ht="4.5" customHeight="1" x14ac:dyDescent="0.2">
      <c r="B88" s="9"/>
      <c r="C88" s="2"/>
      <c r="D88" s="13"/>
      <c r="E88" s="9"/>
      <c r="F88" s="10"/>
      <c r="G88" s="10"/>
      <c r="H88" s="10"/>
      <c r="I88" s="37"/>
      <c r="J88" s="13"/>
    </row>
    <row r="89" spans="1:10" ht="15.75" customHeight="1" x14ac:dyDescent="0.2">
      <c r="A89" s="2" t="s">
        <v>63</v>
      </c>
      <c r="B89" s="43" t="s">
        <v>124</v>
      </c>
      <c r="C89" s="75" t="s">
        <v>130</v>
      </c>
      <c r="D89" s="76"/>
      <c r="E89" s="76"/>
      <c r="F89" s="77"/>
      <c r="G89" s="44"/>
      <c r="H89" s="14" t="s">
        <v>13</v>
      </c>
      <c r="I89" s="14" t="s">
        <v>127</v>
      </c>
      <c r="J89" s="3"/>
    </row>
    <row r="90" spans="1:10" ht="15.75" customHeight="1" x14ac:dyDescent="0.2">
      <c r="B90" s="43" t="s">
        <v>125</v>
      </c>
      <c r="C90" s="75" t="s">
        <v>131</v>
      </c>
      <c r="D90" s="76"/>
      <c r="E90" s="76"/>
      <c r="F90" s="77"/>
      <c r="G90" s="44"/>
      <c r="H90" s="14" t="s">
        <v>13</v>
      </c>
      <c r="I90" s="14" t="s">
        <v>128</v>
      </c>
      <c r="J90" s="3"/>
    </row>
    <row r="91" spans="1:10" ht="15.75" customHeight="1" x14ac:dyDescent="0.2">
      <c r="A91" s="2"/>
      <c r="B91" s="43" t="s">
        <v>126</v>
      </c>
      <c r="C91" s="75" t="s">
        <v>132</v>
      </c>
      <c r="D91" s="76"/>
      <c r="E91" s="76"/>
      <c r="F91" s="77"/>
      <c r="G91" s="44"/>
      <c r="H91" s="14" t="s">
        <v>13</v>
      </c>
      <c r="I91" s="14" t="s">
        <v>129</v>
      </c>
      <c r="J91" s="3"/>
    </row>
    <row r="92" spans="1:10" ht="15.75" customHeight="1" x14ac:dyDescent="0.2">
      <c r="A92" s="2"/>
      <c r="B92" s="43" t="s">
        <v>137</v>
      </c>
      <c r="C92" s="75" t="s">
        <v>138</v>
      </c>
      <c r="D92" s="76"/>
      <c r="E92" s="76"/>
      <c r="F92" s="77"/>
      <c r="G92" s="44"/>
      <c r="H92" s="14" t="s">
        <v>13</v>
      </c>
      <c r="I92" s="14" t="s">
        <v>139</v>
      </c>
      <c r="J92" s="3"/>
    </row>
    <row r="93" spans="1:10" ht="15" x14ac:dyDescent="0.2">
      <c r="A93" s="2" t="s">
        <v>64</v>
      </c>
      <c r="B93" s="43" t="s">
        <v>140</v>
      </c>
      <c r="C93" s="75" t="s">
        <v>202</v>
      </c>
      <c r="D93" s="76"/>
      <c r="E93" s="76"/>
      <c r="F93" s="77"/>
      <c r="G93" s="44"/>
      <c r="H93" s="14" t="s">
        <v>13</v>
      </c>
      <c r="I93" s="14" t="s">
        <v>135</v>
      </c>
      <c r="J93" s="3"/>
    </row>
    <row r="94" spans="1:10" ht="15" x14ac:dyDescent="0.2">
      <c r="A94" s="2"/>
      <c r="B94" s="43" t="s">
        <v>141</v>
      </c>
      <c r="C94" s="75" t="s">
        <v>133</v>
      </c>
      <c r="D94" s="76"/>
      <c r="E94" s="76"/>
      <c r="F94" s="77"/>
      <c r="G94" s="44"/>
      <c r="H94" s="14" t="s">
        <v>13</v>
      </c>
      <c r="I94" s="14" t="s">
        <v>135</v>
      </c>
      <c r="J94" s="3"/>
    </row>
    <row r="95" spans="1:10" ht="15" x14ac:dyDescent="0.2">
      <c r="A95" s="2"/>
      <c r="B95" s="43" t="s">
        <v>142</v>
      </c>
      <c r="C95" s="75" t="s">
        <v>134</v>
      </c>
      <c r="D95" s="76"/>
      <c r="E95" s="76"/>
      <c r="F95" s="77"/>
      <c r="G95" s="44"/>
      <c r="H95" s="14" t="s">
        <v>13</v>
      </c>
      <c r="I95" s="14" t="s">
        <v>136</v>
      </c>
      <c r="J95" s="3"/>
    </row>
    <row r="96" spans="1:10" ht="24" customHeight="1" x14ac:dyDescent="0.2">
      <c r="A96" s="2"/>
      <c r="B96" s="15"/>
      <c r="C96" s="15"/>
      <c r="D96" s="15"/>
      <c r="E96" s="15"/>
      <c r="F96" s="15"/>
      <c r="G96" s="37"/>
      <c r="H96" s="13"/>
      <c r="I96" s="2" t="s">
        <v>184</v>
      </c>
      <c r="J96" s="53"/>
    </row>
    <row r="97" spans="1:10" ht="20.25" customHeight="1" x14ac:dyDescent="0.2">
      <c r="A97" s="2"/>
      <c r="B97" s="15"/>
      <c r="C97" s="15"/>
      <c r="D97" s="15"/>
      <c r="E97" s="15"/>
      <c r="F97" s="15"/>
      <c r="G97" s="37"/>
      <c r="H97" s="13"/>
      <c r="I97" s="2" t="s">
        <v>186</v>
      </c>
      <c r="J97" s="4"/>
    </row>
    <row r="98" spans="1:10" ht="21" customHeight="1" x14ac:dyDescent="0.2">
      <c r="A98" s="2"/>
      <c r="B98" s="15"/>
      <c r="C98" s="15"/>
      <c r="D98" s="15"/>
      <c r="E98" s="15"/>
      <c r="F98" s="15"/>
      <c r="G98" s="37"/>
      <c r="H98" s="13"/>
      <c r="I98" s="2" t="s">
        <v>185</v>
      </c>
      <c r="J98" s="4"/>
    </row>
    <row r="99" spans="1:10" ht="25.5" customHeight="1" thickBot="1" x14ac:dyDescent="0.25">
      <c r="A99" s="2"/>
      <c r="B99" s="2"/>
      <c r="C99" s="15"/>
      <c r="D99" s="15"/>
      <c r="E99" s="15"/>
      <c r="F99" s="15"/>
      <c r="G99" s="37"/>
      <c r="H99" s="13"/>
      <c r="I99" s="2" t="s">
        <v>9</v>
      </c>
      <c r="J99" s="54"/>
    </row>
    <row r="100" spans="1:10" ht="14.25" customHeight="1" thickTop="1" thickBot="1" x14ac:dyDescent="0.25">
      <c r="A100" s="2"/>
      <c r="B100" s="2"/>
      <c r="C100" s="15"/>
      <c r="D100" s="15"/>
      <c r="E100" s="15"/>
      <c r="F100" s="15"/>
      <c r="G100" s="37"/>
      <c r="H100" s="13"/>
      <c r="I100" s="13"/>
      <c r="J100" s="4"/>
    </row>
    <row r="101" spans="1:10" ht="30.75" customHeight="1" thickBot="1" x14ac:dyDescent="0.3">
      <c r="A101" s="90" t="s">
        <v>189</v>
      </c>
      <c r="B101" s="91"/>
      <c r="C101" s="91"/>
      <c r="D101" s="91"/>
      <c r="E101" s="91"/>
      <c r="F101" s="91"/>
      <c r="G101" s="91"/>
      <c r="H101" s="91"/>
      <c r="I101" s="91"/>
      <c r="J101" s="92"/>
    </row>
    <row r="102" spans="1:10" x14ac:dyDescent="0.2">
      <c r="A102" s="1"/>
      <c r="B102" s="5"/>
      <c r="C102" s="5"/>
      <c r="D102" s="5"/>
      <c r="E102" s="5"/>
      <c r="F102" s="5"/>
      <c r="G102" s="5"/>
      <c r="H102" s="5"/>
      <c r="I102" s="1"/>
      <c r="J102" s="1"/>
    </row>
    <row r="103" spans="1:10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</row>
  </sheetData>
  <sortState xmlns:xlrd2="http://schemas.microsoft.com/office/spreadsheetml/2017/richdata2" ref="F27:F34">
    <sortCondition ref="F27:F34"/>
  </sortState>
  <mergeCells count="58">
    <mergeCell ref="C93:F93"/>
    <mergeCell ref="C85:F85"/>
    <mergeCell ref="C86:F86"/>
    <mergeCell ref="C64:F64"/>
    <mergeCell ref="C65:F65"/>
    <mergeCell ref="C60:F60"/>
    <mergeCell ref="A101:J101"/>
    <mergeCell ref="A42:A43"/>
    <mergeCell ref="A57:A60"/>
    <mergeCell ref="A49:A50"/>
    <mergeCell ref="C49:F49"/>
    <mergeCell ref="C50:F50"/>
    <mergeCell ref="C52:F52"/>
    <mergeCell ref="C94:F94"/>
    <mergeCell ref="C95:F95"/>
    <mergeCell ref="C89:F89"/>
    <mergeCell ref="C90:F90"/>
    <mergeCell ref="C91:F91"/>
    <mergeCell ref="C92:F92"/>
    <mergeCell ref="C67:F67"/>
    <mergeCell ref="C66:F66"/>
    <mergeCell ref="C68:F68"/>
    <mergeCell ref="C69:F69"/>
    <mergeCell ref="C70:F70"/>
    <mergeCell ref="C87:F87"/>
    <mergeCell ref="C76:F76"/>
    <mergeCell ref="C71:F71"/>
    <mergeCell ref="C72:F72"/>
    <mergeCell ref="C73:F73"/>
    <mergeCell ref="C74:F74"/>
    <mergeCell ref="C75:F75"/>
    <mergeCell ref="C79:F79"/>
    <mergeCell ref="C80:F80"/>
    <mergeCell ref="C81:F81"/>
    <mergeCell ref="C82:F82"/>
    <mergeCell ref="C77:F77"/>
    <mergeCell ref="C61:F61"/>
    <mergeCell ref="C62:F62"/>
    <mergeCell ref="C63:F63"/>
    <mergeCell ref="C25:D25"/>
    <mergeCell ref="F25:G25"/>
    <mergeCell ref="C38:F38"/>
    <mergeCell ref="C42:F42"/>
    <mergeCell ref="C43:F43"/>
    <mergeCell ref="C45:F45"/>
    <mergeCell ref="C59:F59"/>
    <mergeCell ref="C55:F55"/>
    <mergeCell ref="C47:F47"/>
    <mergeCell ref="C40:F40"/>
    <mergeCell ref="C39:F39"/>
    <mergeCell ref="C58:F58"/>
    <mergeCell ref="C57:F57"/>
    <mergeCell ref="A23:J23"/>
    <mergeCell ref="A22:J22"/>
    <mergeCell ref="A1:J1"/>
    <mergeCell ref="G6:J6"/>
    <mergeCell ref="D4:G4"/>
    <mergeCell ref="D3:G3"/>
  </mergeCells>
  <hyperlinks>
    <hyperlink ref="J5" r:id="rId1" xr:uid="{9C62A1B4-4D94-4871-9834-F1FC06533C09}"/>
  </hyperlinks>
  <pageMargins left="0.33" right="0.27" top="0.2" bottom="0.2" header="0.21" footer="0.17"/>
  <pageSetup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eab86-ccf3-4644-a2c2-665de3e739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C2AE92BDE394A9DC8C7391B635200" ma:contentTypeVersion="14" ma:contentTypeDescription="Create a new document." ma:contentTypeScope="" ma:versionID="e895d6e282a882220395292e523f36f3">
  <xsd:schema xmlns:xsd="http://www.w3.org/2001/XMLSchema" xmlns:xs="http://www.w3.org/2001/XMLSchema" xmlns:p="http://schemas.microsoft.com/office/2006/metadata/properties" xmlns:ns2="54ceab86-ccf3-4644-a2c2-665de3e739d0" targetNamespace="http://schemas.microsoft.com/office/2006/metadata/properties" ma:root="true" ma:fieldsID="da46f03ddc174e0388150bd148f16c7c" ns2:_="">
    <xsd:import namespace="54ceab86-ccf3-4644-a2c2-665de3e739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eab86-ccf3-4644-a2c2-665de3e73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39bbb9-f962-491e-8294-e8740ee5c2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4AA336-E2CA-4297-B1AD-8D8E3B32553A}">
  <ds:schemaRefs>
    <ds:schemaRef ds:uri="http://schemas.microsoft.com/office/2006/metadata/properties"/>
    <ds:schemaRef ds:uri="http://schemas.microsoft.com/office/infopath/2007/PartnerControls"/>
    <ds:schemaRef ds:uri="54ceab86-ccf3-4644-a2c2-665de3e739d0"/>
  </ds:schemaRefs>
</ds:datastoreItem>
</file>

<file path=customXml/itemProps2.xml><?xml version="1.0" encoding="utf-8"?>
<ds:datastoreItem xmlns:ds="http://schemas.openxmlformats.org/officeDocument/2006/customXml" ds:itemID="{AAE91009-0ACB-4B3B-BD8C-93EE4FF86C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85458-391B-4D8B-B892-C0E9C2BAE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eab86-ccf3-4644-a2c2-665de3e739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Blank</vt:lpstr>
    </vt:vector>
  </TitlesOfParts>
  <Company>Brennan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michelled</dc:creator>
  <cp:lastModifiedBy>David Ryrie</cp:lastModifiedBy>
  <cp:lastPrinted>2025-10-08T15:52:25Z</cp:lastPrinted>
  <dcterms:created xsi:type="dcterms:W3CDTF">2003-01-09T21:56:35Z</dcterms:created>
  <dcterms:modified xsi:type="dcterms:W3CDTF">2025-10-08T15:53:38Z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0x010100197C2AE92BDE394A9DC8C7391B635200</vt:lpwstr>
  </property>
  <property fmtid="{D5CDD505-2E9C-101B-9397-08002B2CF9AE}" pid="3" name="MediaServiceImageTags">
    <vt:lpwstr/>
  </property>
</Properties>
</file>